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月報新ファイル\全地域\H22（2010）\"/>
    </mc:Choice>
  </mc:AlternateContent>
  <xr:revisionPtr revIDLastSave="0" documentId="13_ncr:1_{5D92FFB4-4B17-4396-8B99-94635121ADB2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業務月報表紙" sheetId="102" r:id="rId1"/>
    <sheet name="業務月報目次 " sheetId="103" r:id="rId2"/>
    <sheet name="業務月報利用上の留意事項 " sheetId="104" r:id="rId3"/>
    <sheet name="収集データ量（合計） " sheetId="105" r:id="rId4"/>
    <sheet name="収集データ量_首都圏" sheetId="106" r:id="rId5"/>
    <sheet name="収集データ量_近畿圏" sheetId="107" r:id="rId6"/>
    <sheet name="収集データ量_中京圏" sheetId="108" r:id="rId7"/>
    <sheet name="収集データ量_九州地域" sheetId="109" r:id="rId8"/>
    <sheet name="和4" sheetId="110" r:id="rId9"/>
    <sheet name="和42" sheetId="111" r:id="rId10"/>
    <sheet name="和3" sheetId="112" r:id="rId11"/>
    <sheet name="和32" sheetId="113" r:id="rId12"/>
    <sheet name="和33" sheetId="114" r:id="rId13"/>
    <sheet name="和3未" sheetId="115" r:id="rId14"/>
    <sheet name="乳21" sheetId="116" r:id="rId15"/>
    <sheet name="乳22" sheetId="117" r:id="rId16"/>
    <sheet name="乳23" sheetId="118" r:id="rId17"/>
    <sheet name="乳2未" sheetId="119" r:id="rId18"/>
    <sheet name="交雑31" sheetId="120" r:id="rId19"/>
    <sheet name="交雑32" sheetId="121" r:id="rId20"/>
    <sheet name="交雑33" sheetId="122" r:id="rId21"/>
    <sheet name="交雑未" sheetId="123" r:id="rId22"/>
    <sheet name="牛ｾｯﾄ" sheetId="124" r:id="rId23"/>
    <sheet name="輸入牛" sheetId="125" r:id="rId24"/>
    <sheet name="輸入牛2" sheetId="126" r:id="rId25"/>
    <sheet name="豚" sheetId="127" r:id="rId26"/>
    <sheet name="豚2" sheetId="128" r:id="rId27"/>
    <sheet name="豚ﾌﾛｰｽﾞﾝ" sheetId="129" r:id="rId28"/>
    <sheet name="輸入豚" sheetId="130" r:id="rId29"/>
    <sheet name="輸入豚2" sheetId="131" r:id="rId30"/>
    <sheet name="近和41" sheetId="132" r:id="rId31"/>
    <sheet name="近和42" sheetId="133" r:id="rId32"/>
    <sheet name="近和31" sheetId="134" r:id="rId33"/>
    <sheet name="近和32" sheetId="135" r:id="rId34"/>
    <sheet name="近和33" sheetId="136" r:id="rId35"/>
    <sheet name="近和3未" sheetId="137" r:id="rId36"/>
    <sheet name="近乳21" sheetId="138" r:id="rId37"/>
    <sheet name="近乳22" sheetId="139" r:id="rId38"/>
    <sheet name="近乳23" sheetId="140" r:id="rId39"/>
    <sheet name="近乳2未" sheetId="141" r:id="rId40"/>
    <sheet name="近交雑31" sheetId="142" r:id="rId41"/>
    <sheet name="近交雑32" sheetId="143" r:id="rId42"/>
    <sheet name="近交雑33" sheetId="144" r:id="rId43"/>
    <sheet name="近交雑3未" sheetId="145" r:id="rId44"/>
    <sheet name="近牛ｾｯﾄ" sheetId="146" r:id="rId45"/>
    <sheet name="近輸入牛1" sheetId="147" r:id="rId46"/>
    <sheet name="近輸入牛2" sheetId="148" r:id="rId47"/>
    <sheet name="近豚1" sheetId="149" r:id="rId48"/>
    <sheet name="近豚2" sheetId="150" r:id="rId49"/>
    <sheet name="近豚ﾌﾛｰｽﾞﾝ" sheetId="151" r:id="rId50"/>
    <sheet name="近輸入豚1" sheetId="152" r:id="rId51"/>
    <sheet name="近輸入豚2" sheetId="153" r:id="rId52"/>
    <sheet name="中和31" sheetId="154" r:id="rId53"/>
    <sheet name="中和32" sheetId="155" r:id="rId54"/>
    <sheet name="中和3未" sheetId="156" r:id="rId55"/>
    <sheet name="中乳21" sheetId="157" r:id="rId56"/>
    <sheet name="中乳2未" sheetId="158" r:id="rId57"/>
    <sheet name="中交雑31" sheetId="159" r:id="rId58"/>
    <sheet name="中交雑32" sheetId="160" r:id="rId59"/>
    <sheet name="中牛ｾｯﾄ" sheetId="161" r:id="rId60"/>
    <sheet name="中輸入牛1" sheetId="162" r:id="rId61"/>
    <sheet name="中輸入牛2" sheetId="163" r:id="rId62"/>
    <sheet name="中輸入牛3" sheetId="164" r:id="rId63"/>
    <sheet name="中豚1" sheetId="165" r:id="rId64"/>
    <sheet name="中豚2" sheetId="166" r:id="rId65"/>
    <sheet name="中豚ﾌﾛｰｽﾞﾝ" sheetId="167" r:id="rId66"/>
    <sheet name="中輸入豚" sheetId="168" r:id="rId67"/>
    <sheet name="九和31" sheetId="169" r:id="rId68"/>
    <sheet name="九和32" sheetId="170" r:id="rId69"/>
    <sheet name="九和33" sheetId="171" r:id="rId70"/>
    <sheet name="九乳21" sheetId="172" r:id="rId71"/>
    <sheet name="九乳22" sheetId="173" r:id="rId72"/>
    <sheet name="九乳23" sheetId="174" r:id="rId73"/>
    <sheet name="九交雑31" sheetId="175" r:id="rId74"/>
    <sheet name="九交雑32" sheetId="176" r:id="rId75"/>
    <sheet name="九交雑33" sheetId="177" r:id="rId76"/>
    <sheet name="九牛ｾｯﾄ" sheetId="178" r:id="rId77"/>
    <sheet name="九豚1" sheetId="179" r:id="rId78"/>
    <sheet name="九豚2" sheetId="180" r:id="rId79"/>
    <sheet name="取扱量" sheetId="100" r:id="rId80"/>
    <sheet name="裏表紙" sheetId="101" r:id="rId81"/>
  </sheets>
  <externalReferences>
    <externalReference r:id="rId82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53" l="1"/>
  <c r="B2" i="150"/>
  <c r="P25" i="144"/>
  <c r="L25" i="144"/>
  <c r="H25" i="144"/>
  <c r="X25" i="143"/>
  <c r="T25" i="143"/>
  <c r="P25" i="143"/>
  <c r="L25" i="143"/>
  <c r="H25" i="143"/>
  <c r="B2" i="143"/>
  <c r="B2" i="144"/>
  <c r="B2" i="145" s="1"/>
  <c r="B2" i="139"/>
  <c r="B2" i="140" s="1"/>
  <c r="B2" i="141" s="1"/>
  <c r="B2" i="136"/>
  <c r="B2" i="137" s="1"/>
  <c r="B2" i="135"/>
  <c r="B2" i="133"/>
  <c r="K30" i="109"/>
  <c r="M30" i="109"/>
  <c r="O30" i="109" s="1"/>
  <c r="G30" i="109"/>
  <c r="F30" i="109"/>
  <c r="E30" i="109"/>
  <c r="H30" i="109" s="1"/>
  <c r="J30" i="109" s="1"/>
  <c r="P30" i="109" s="1"/>
  <c r="M29" i="109"/>
  <c r="O29" i="109" s="1"/>
  <c r="H29" i="109"/>
  <c r="J29" i="109" s="1"/>
  <c r="M28" i="109"/>
  <c r="O28" i="109" s="1"/>
  <c r="P28" i="109" s="1"/>
  <c r="J28" i="109"/>
  <c r="H28" i="109"/>
  <c r="O27" i="109"/>
  <c r="M27" i="109"/>
  <c r="H27" i="109"/>
  <c r="J27" i="109" s="1"/>
  <c r="P27" i="109" s="1"/>
  <c r="M26" i="109"/>
  <c r="O26" i="109" s="1"/>
  <c r="H26" i="109"/>
  <c r="J26" i="109"/>
  <c r="N30" i="108"/>
  <c r="M30" i="108"/>
  <c r="O30" i="108" s="1"/>
  <c r="L30" i="108"/>
  <c r="I30" i="108"/>
  <c r="G30" i="108"/>
  <c r="F30" i="108"/>
  <c r="H30" i="108" s="1"/>
  <c r="J30" i="108" s="1"/>
  <c r="E30" i="108"/>
  <c r="O29" i="108"/>
  <c r="M29" i="108"/>
  <c r="H29" i="108"/>
  <c r="J29" i="108" s="1"/>
  <c r="P29" i="108" s="1"/>
  <c r="M28" i="108"/>
  <c r="O28" i="108" s="1"/>
  <c r="H28" i="108"/>
  <c r="J28" i="108" s="1"/>
  <c r="M27" i="108"/>
  <c r="O27" i="108" s="1"/>
  <c r="J27" i="108"/>
  <c r="P27" i="108" s="1"/>
  <c r="H27" i="108"/>
  <c r="O26" i="108"/>
  <c r="M26" i="108"/>
  <c r="H26" i="108"/>
  <c r="J26" i="108" s="1"/>
  <c r="P26" i="108" s="1"/>
  <c r="N30" i="107"/>
  <c r="L30" i="107"/>
  <c r="M30" i="107" s="1"/>
  <c r="O30" i="107" s="1"/>
  <c r="K30" i="107"/>
  <c r="I30" i="107"/>
  <c r="I30" i="105" s="1"/>
  <c r="G30" i="107"/>
  <c r="H30" i="107"/>
  <c r="J30" i="107" s="1"/>
  <c r="F30" i="107"/>
  <c r="E30" i="107"/>
  <c r="D30" i="107"/>
  <c r="O29" i="107"/>
  <c r="M29" i="107"/>
  <c r="H29" i="107"/>
  <c r="J29" i="107" s="1"/>
  <c r="P29" i="107" s="1"/>
  <c r="M28" i="107"/>
  <c r="O28" i="107"/>
  <c r="H28" i="107"/>
  <c r="J28" i="107" s="1"/>
  <c r="P28" i="107" s="1"/>
  <c r="M27" i="107"/>
  <c r="O27" i="107" s="1"/>
  <c r="P27" i="107" s="1"/>
  <c r="J27" i="107"/>
  <c r="H27" i="107"/>
  <c r="O26" i="107"/>
  <c r="M26" i="107"/>
  <c r="H26" i="107"/>
  <c r="J26" i="107" s="1"/>
  <c r="P26" i="107" s="1"/>
  <c r="N30" i="106"/>
  <c r="L30" i="106"/>
  <c r="L30" i="105" s="1"/>
  <c r="K30" i="106"/>
  <c r="M30" i="106" s="1"/>
  <c r="O30" i="106" s="1"/>
  <c r="I30" i="106"/>
  <c r="G30" i="106"/>
  <c r="G30" i="105"/>
  <c r="F30" i="106"/>
  <c r="H30" i="106"/>
  <c r="J30" i="106" s="1"/>
  <c r="P30" i="106" s="1"/>
  <c r="E30" i="106"/>
  <c r="E30" i="105" s="1"/>
  <c r="D30" i="106"/>
  <c r="D30" i="105" s="1"/>
  <c r="M29" i="106"/>
  <c r="O29" i="106" s="1"/>
  <c r="H29" i="106"/>
  <c r="J29" i="106" s="1"/>
  <c r="M28" i="106"/>
  <c r="O28" i="106" s="1"/>
  <c r="H28" i="106"/>
  <c r="J28" i="106" s="1"/>
  <c r="P28" i="106" s="1"/>
  <c r="O27" i="106"/>
  <c r="M27" i="106"/>
  <c r="H27" i="106"/>
  <c r="J27" i="106" s="1"/>
  <c r="P27" i="106" s="1"/>
  <c r="M26" i="106"/>
  <c r="O26" i="106" s="1"/>
  <c r="P26" i="106" s="1"/>
  <c r="J26" i="106"/>
  <c r="H26" i="106"/>
  <c r="O29" i="105"/>
  <c r="M29" i="105"/>
  <c r="H29" i="105"/>
  <c r="J29" i="105" s="1"/>
  <c r="P29" i="105" s="1"/>
  <c r="M28" i="105"/>
  <c r="O28" i="105" s="1"/>
  <c r="H28" i="105"/>
  <c r="J28" i="105"/>
  <c r="P28" i="105" s="1"/>
  <c r="O27" i="105"/>
  <c r="M27" i="105"/>
  <c r="H27" i="105"/>
  <c r="J27" i="105" s="1"/>
  <c r="P27" i="105" s="1"/>
  <c r="M26" i="105"/>
  <c r="O26" i="105"/>
  <c r="H26" i="105"/>
  <c r="J26" i="105" s="1"/>
  <c r="P26" i="105" s="1"/>
  <c r="N30" i="105"/>
  <c r="P29" i="106" l="1"/>
  <c r="P29" i="109"/>
  <c r="H30" i="105"/>
  <c r="J30" i="105" s="1"/>
  <c r="P30" i="107"/>
  <c r="P28" i="108"/>
  <c r="P30" i="108"/>
  <c r="P26" i="109"/>
  <c r="F30" i="105"/>
  <c r="K30" i="105"/>
  <c r="M30" i="105" s="1"/>
  <c r="O30" i="105" s="1"/>
  <c r="P30" i="105" l="1"/>
</calcChain>
</file>

<file path=xl/sharedStrings.xml><?xml version="1.0" encoding="utf-8"?>
<sst xmlns="http://schemas.openxmlformats.org/spreadsheetml/2006/main" count="5140" uniqueCount="472">
  <si>
    <t>年</t>
    <rPh sb="0" eb="1">
      <t>ネン</t>
    </rPh>
    <phoneticPr fontId="3"/>
  </si>
  <si>
    <t>2．</t>
    <phoneticPr fontId="3"/>
  </si>
  <si>
    <t>月</t>
  </si>
  <si>
    <t>22年</t>
    <rPh sb="2" eb="3">
      <t>ネン</t>
    </rPh>
    <phoneticPr fontId="3"/>
  </si>
  <si>
    <t>21年</t>
    <rPh sb="2" eb="3">
      <t>ネン</t>
    </rPh>
    <phoneticPr fontId="3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</si>
  <si>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3"/>
  </si>
  <si>
    <t>3．</t>
    <phoneticPr fontId="3"/>
  </si>
  <si>
    <t>（単位：t ）</t>
    <phoneticPr fontId="3"/>
  </si>
  <si>
    <t>区分</t>
  </si>
  <si>
    <t>総  流　通　量</t>
    <phoneticPr fontId="3"/>
  </si>
  <si>
    <t>国産牛部分肉</t>
    <phoneticPr fontId="3"/>
  </si>
  <si>
    <t>国産豚部分肉</t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</si>
  <si>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</si>
  <si>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</si>
  <si>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</si>
  <si>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</si>
  <si>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</si>
  <si>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</si>
  <si>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3"/>
  </si>
  <si>
    <t>注１．</t>
    <phoneticPr fontId="3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</si>
  <si>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</si>
  <si>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その他は内臓、食鳥、加工品等。</t>
    <phoneticPr fontId="3"/>
  </si>
  <si>
    <t>　　　　　　  　</t>
    <phoneticPr fontId="3"/>
  </si>
  <si>
    <t>１日当たりの数量は、流通量÷稼働日数である。</t>
    <rPh sb="17" eb="18">
      <t>スウ</t>
    </rPh>
    <phoneticPr fontId="3"/>
  </si>
  <si>
    <t>業　務　月　報</t>
    <phoneticPr fontId="5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</si>
  <si>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</si>
  <si>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</si>
  <si>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</si>
  <si>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</si>
  <si>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</si>
  <si>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</si>
  <si>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</si>
  <si>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</si>
  <si>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</si>
  <si>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平成２２年12月３1日　発行</t>
    <phoneticPr fontId="5"/>
  </si>
  <si>
    <t>業　　務　　月　　報</t>
    <phoneticPr fontId="10"/>
  </si>
  <si>
    <t>Ｍｏｎｔｈｌｙ　Ｒｅｐｏｒｔ</t>
    <phoneticPr fontId="10"/>
  </si>
  <si>
    <t>平成２２年１2月</t>
    <phoneticPr fontId="10"/>
  </si>
  <si>
    <t>ＤＥＣ.２０１０</t>
    <phoneticPr fontId="10"/>
  </si>
  <si>
    <t>財　団　法　人</t>
    <phoneticPr fontId="10"/>
  </si>
  <si>
    <t>日本食肉流通センター</t>
    <phoneticPr fontId="10"/>
  </si>
  <si>
    <t>JAPAN　MEAT　TRADING　CENTER</t>
    <phoneticPr fontId="10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</si>
  <si>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</si>
  <si>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</si>
  <si>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3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</si>
  <si>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</si>
  <si>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</si>
  <si>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</si>
  <si>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</si>
  <si>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</si>
  <si>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5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</si>
  <si>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</si>
  <si>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0"/>
  </si>
  <si>
    <t>（２）和牛チルド「３」の品目別価格</t>
  </si>
  <si>
    <t>（４）等級・畜種別チルド「フルセット」価格の対比</t>
    <phoneticPr fontId="5"/>
  </si>
  <si>
    <t>（３）乳牛チルド「２」の品目別価格</t>
    <phoneticPr fontId="3"/>
  </si>
  <si>
    <t>（５）輸入牛肉の品目別価格</t>
    <phoneticPr fontId="5"/>
  </si>
  <si>
    <t>（４）交雑牛チルド「３」の品目別価格</t>
    <phoneticPr fontId="3"/>
  </si>
  <si>
    <t>（５）等級・畜種別チルド「フルセット」価格の対比</t>
    <phoneticPr fontId="3"/>
  </si>
  <si>
    <t>２　豚部分肉</t>
  </si>
  <si>
    <t>（６）輸入牛肉の品目別価格</t>
    <phoneticPr fontId="3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</si>
  <si>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</si>
  <si>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</si>
  <si>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</si>
  <si>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3"/>
  </si>
  <si>
    <t>Ⅱ－２　取引価格情報（近畿圏）</t>
  </si>
  <si>
    <t>（３）交雑牛チルド「３」の品目別価格</t>
    <phoneticPr fontId="5"/>
  </si>
  <si>
    <t>（３）等級・畜種別チルド「フルセット」価格の対比</t>
    <phoneticPr fontId="5"/>
  </si>
  <si>
    <t>＜本書利用上の留意事項＞</t>
    <phoneticPr fontId="3"/>
  </si>
  <si>
    <t>１．平成20年12月からは、公表地域に「九州地域」を追加した。</t>
    <phoneticPr fontId="3"/>
  </si>
  <si>
    <t>２．平成元年4月以降のデータは、「消費税込み」である。</t>
    <phoneticPr fontId="3"/>
  </si>
  <si>
    <t>　　　　　</t>
    <phoneticPr fontId="3"/>
  </si>
  <si>
    <t>Ⅰ</t>
    <phoneticPr fontId="5"/>
  </si>
  <si>
    <t>部分肉価格公表に使用した収集データ量 （ 取引重量ベース ）</t>
    <phoneticPr fontId="5"/>
  </si>
  <si>
    <t>(１)</t>
    <phoneticPr fontId="5"/>
  </si>
  <si>
    <t>合計</t>
    <phoneticPr fontId="5"/>
  </si>
  <si>
    <t>( 単位 ： kg )</t>
    <rPh sb="2" eb="4">
      <t>タンイ</t>
    </rPh>
    <phoneticPr fontId="5"/>
  </si>
  <si>
    <t>国産牛</t>
    <rPh sb="0" eb="1">
      <t>クニ</t>
    </rPh>
    <rPh sb="1" eb="2">
      <t>サン</t>
    </rPh>
    <rPh sb="2" eb="3">
      <t>ギュウ</t>
    </rPh>
    <phoneticPr fontId="5"/>
  </si>
  <si>
    <t>国産豚</t>
    <rPh sb="0" eb="1">
      <t>クニ</t>
    </rPh>
    <rPh sb="1" eb="2">
      <t>サン</t>
    </rPh>
    <rPh sb="2" eb="3">
      <t>ブタ</t>
    </rPh>
    <phoneticPr fontId="5"/>
  </si>
  <si>
    <t>和牛チルド</t>
    <rPh sb="0" eb="2">
      <t>ワギュウ</t>
    </rPh>
    <phoneticPr fontId="5"/>
  </si>
  <si>
    <t>乳牛チルド</t>
    <rPh sb="0" eb="2">
      <t>ニュウギュウ</t>
    </rPh>
    <phoneticPr fontId="5"/>
  </si>
  <si>
    <t>交雑牛チルド</t>
    <rPh sb="0" eb="2">
      <t>コウザツ</t>
    </rPh>
    <rPh sb="2" eb="3">
      <t>ギュウ</t>
    </rPh>
    <phoneticPr fontId="5"/>
  </si>
  <si>
    <t>小計</t>
    <rPh sb="0" eb="2">
      <t>ショウケイ</t>
    </rPh>
    <phoneticPr fontId="5"/>
  </si>
  <si>
    <t>輸入牛肉</t>
    <rPh sb="0" eb="2">
      <t>ユニュウ</t>
    </rPh>
    <rPh sb="2" eb="4">
      <t>ギュウニク</t>
    </rPh>
    <phoneticPr fontId="5"/>
  </si>
  <si>
    <t>牛肉計</t>
    <rPh sb="2" eb="3">
      <t>ケイ</t>
    </rPh>
    <phoneticPr fontId="5"/>
  </si>
  <si>
    <t>豚カット肉</t>
    <rPh sb="0" eb="1">
      <t>ブタ</t>
    </rPh>
    <rPh sb="4" eb="5">
      <t>ニク</t>
    </rPh>
    <phoneticPr fontId="5"/>
  </si>
  <si>
    <t>豚フローズン</t>
    <phoneticPr fontId="5"/>
  </si>
  <si>
    <t>輸入豚肉</t>
    <rPh sb="0" eb="2">
      <t>ユニュウ</t>
    </rPh>
    <rPh sb="2" eb="4">
      <t>ブタニク</t>
    </rPh>
    <phoneticPr fontId="5"/>
  </si>
  <si>
    <t>豚肉計</t>
    <rPh sb="0" eb="1">
      <t>ブタ</t>
    </rPh>
    <rPh sb="2" eb="3">
      <t>ケイ</t>
    </rPh>
    <phoneticPr fontId="5"/>
  </si>
  <si>
    <t>計</t>
    <rPh sb="0" eb="1">
      <t>ケイ</t>
    </rPh>
    <phoneticPr fontId="5"/>
  </si>
  <si>
    <t>「４」</t>
    <phoneticPr fontId="5"/>
  </si>
  <si>
    <t>「３」</t>
    <phoneticPr fontId="5"/>
  </si>
  <si>
    <t>｢２｣</t>
  </si>
  <si>
    <t>｢Ⅰ｣</t>
  </si>
  <si>
    <t>｢Ⅰ｣</t>
    <phoneticPr fontId="5"/>
  </si>
  <si>
    <t>平成</t>
  </si>
  <si>
    <t>年</t>
  </si>
  <si>
    <t/>
  </si>
  <si>
    <r>
      <t>21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5"/>
  </si>
  <si>
    <t>22年</t>
  </si>
  <si>
    <t>( 注 )</t>
    <rPh sb="2" eb="3">
      <t>チュウ</t>
    </rPh>
    <phoneticPr fontId="5"/>
  </si>
  <si>
    <t>平成１８年の乳牛チルド「２」については、乳牛チルド「３」を含む。</t>
    <rPh sb="6" eb="8">
      <t>ニュウギュウ</t>
    </rPh>
    <rPh sb="29" eb="30">
      <t>フク</t>
    </rPh>
    <phoneticPr fontId="5"/>
  </si>
  <si>
    <t>(２)</t>
  </si>
  <si>
    <t>首都圏</t>
    <phoneticPr fontId="5"/>
  </si>
  <si>
    <t>( 単位 ： kg )</t>
  </si>
  <si>
    <t>豚フローズン</t>
    <rPh sb="0" eb="1">
      <t>ブタ</t>
    </rPh>
    <phoneticPr fontId="5"/>
  </si>
  <si>
    <t>( 注 )</t>
  </si>
  <si>
    <t>平成１８年の乳牛チルド「２」については、乳牛チルド「３」を含む。</t>
  </si>
  <si>
    <t>(３)</t>
  </si>
  <si>
    <t>近畿圏</t>
    <phoneticPr fontId="5"/>
  </si>
  <si>
    <t>(４)</t>
  </si>
  <si>
    <t>中京圏</t>
    <phoneticPr fontId="5"/>
  </si>
  <si>
    <t>(５)</t>
  </si>
  <si>
    <t>九州地域</t>
    <phoneticPr fontId="5"/>
  </si>
  <si>
    <t>Ⅱ-１　取　引　価　格　情　報　（首都圏）</t>
    <phoneticPr fontId="3"/>
  </si>
  <si>
    <t>１　牛　部　分　肉</t>
    <phoneticPr fontId="3"/>
  </si>
  <si>
    <t>(1)和牛チルド「4」の品目別価格</t>
    <phoneticPr fontId="3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</si>
  <si>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</si>
  <si>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</si>
  <si>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</si>
  <si>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</si>
  <si>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</si>
  <si>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</si>
  <si>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</si>
  <si>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</si>
  <si>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</si>
  <si>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</si>
  <si>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</si>
  <si>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</si>
  <si>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</si>
  <si>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</si>
  <si>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</si>
  <si>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</si>
  <si>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</si>
  <si>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</si>
  <si>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3"/>
  </si>
  <si>
    <t>和牛チルド「4」は、速報としては公表していない。</t>
    <phoneticPr fontId="3"/>
  </si>
  <si>
    <t>価格は消費税込みである。</t>
    <phoneticPr fontId="3"/>
  </si>
  <si>
    <t>(1)和牛チルド「4」の品目別価格　(つづき)</t>
    <phoneticPr fontId="3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</si>
  <si>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</si>
  <si>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</si>
  <si>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</si>
  <si>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</si>
  <si>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</si>
  <si>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</si>
  <si>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3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</si>
  <si>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</si>
  <si>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</si>
  <si>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</si>
  <si>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</si>
  <si>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</si>
  <si>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</si>
  <si>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</si>
  <si>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</si>
  <si>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</si>
  <si>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</si>
  <si>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3"/>
  </si>
  <si>
    <t>(2)和牛チルド「3」の品目別価格　（つづき）</t>
    <phoneticPr fontId="3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</si>
  <si>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</si>
  <si>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</si>
  <si>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</si>
  <si>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</si>
  <si>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</si>
  <si>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</si>
  <si>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</si>
  <si>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</si>
  <si>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</si>
  <si>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</si>
  <si>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</si>
  <si>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</si>
  <si>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3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</si>
  <si>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</si>
  <si>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</si>
  <si>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</si>
  <si>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</si>
  <si>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</si>
  <si>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</si>
  <si>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</si>
  <si>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</si>
  <si>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</si>
  <si>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</si>
  <si>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</si>
  <si>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3"/>
  </si>
  <si>
    <t>21年</t>
    <rPh sb="2" eb="3">
      <t>ネン</t>
    </rPh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</si>
  <si>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</si>
  <si>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</si>
  <si>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</si>
  <si>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（単位：円／㎏・㎏）</t>
    <phoneticPr fontId="3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</si>
  <si>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</si>
  <si>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</si>
  <si>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</si>
  <si>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</si>
  <si>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</si>
  <si>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</si>
  <si>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</si>
  <si>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</si>
  <si>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21年</t>
    <rPh sb="2" eb="3">
      <t>ネン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</si>
  <si>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</si>
  <si>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</si>
  <si>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</si>
  <si>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</si>
  <si>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</si>
  <si>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</si>
  <si>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</si>
  <si>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</si>
  <si>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</si>
  <si>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</si>
  <si>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>22年</t>
    <rPh sb="2" eb="3">
      <t>ネン</t>
    </rPh>
    <phoneticPr fontId="3"/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</si>
  <si>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</si>
  <si>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</si>
  <si>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</si>
  <si>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</si>
  <si>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</si>
  <si>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</si>
  <si>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3"/>
  </si>
  <si>
    <t>4．</t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</si>
  <si>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</si>
  <si>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取引価格情報は、速報として公表したものである。</t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</si>
  <si>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</si>
  <si>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</si>
  <si>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</si>
  <si>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</si>
  <si>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</si>
  <si>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</si>
  <si>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</si>
  <si>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</si>
  <si>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3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</si>
  <si>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</si>
  <si>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</si>
  <si>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</si>
  <si>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</si>
  <si>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3"/>
  </si>
  <si>
    <t>(1)豚カット肉「Ⅰ」の品目別価格</t>
    <phoneticPr fontId="3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</si>
  <si>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</si>
  <si>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</si>
  <si>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</si>
  <si>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</si>
  <si>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　年月日</t>
  </si>
  <si>
    <t>安 値</t>
    <phoneticPr fontId="3"/>
  </si>
  <si>
    <t>高 値</t>
    <phoneticPr fontId="3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</si>
  <si>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</si>
  <si>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</si>
  <si>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</si>
  <si>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</si>
  <si>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3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</si>
  <si>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</si>
  <si>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</si>
  <si>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</si>
  <si>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</si>
  <si>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3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</si>
  <si>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</si>
  <si>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</si>
  <si>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</si>
  <si>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</si>
  <si>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</si>
  <si>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</si>
  <si>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豚フローズン「Ⅰ」は、速報として公表していない。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</si>
  <si>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</si>
  <si>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</si>
  <si>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</si>
  <si>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</si>
  <si>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</si>
  <si>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</si>
  <si>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3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</si>
  <si>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</si>
  <si>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</si>
  <si>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</si>
  <si>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</si>
  <si>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</si>
  <si>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</si>
  <si>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</si>
  <si>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(3)輸入豚肉の品目別価格　(つづき)</t>
    <phoneticPr fontId="3"/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</si>
  <si>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</si>
  <si>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</si>
  <si>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</si>
  <si>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</si>
  <si>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3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</si>
  <si>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</si>
  <si>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</si>
  <si>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</si>
  <si>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</si>
  <si>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</si>
  <si>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－</t>
  </si>
  <si>
    <t>まえセット及びももセットはすねなしである。</t>
    <phoneticPr fontId="3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</si>
  <si>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</si>
  <si>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</si>
  <si>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</si>
  <si>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</si>
  <si>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</si>
  <si>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</si>
  <si>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</si>
  <si>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</si>
  <si>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</si>
  <si>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</si>
  <si>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</si>
  <si>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</si>
  <si>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</si>
  <si>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</si>
  <si>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</si>
  <si>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</si>
  <si>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</si>
  <si>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</si>
  <si>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</si>
  <si>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</si>
  <si>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</si>
  <si>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ま　え　セ　ッ　ト</t>
  </si>
  <si>
    <t>リ　ブ　ロ　ー　ス</t>
  </si>
  <si>
    <t>サ　ー　ロ　イ　ン</t>
  </si>
  <si>
    <t>(3)乳牛チルド「2」の品目別価格</t>
    <phoneticPr fontId="5"/>
  </si>
  <si>
    <t>※　　三　 角　 ば　 ら</t>
  </si>
  <si>
    <t>※　　ブ リ ス ケ ッ ト</t>
  </si>
  <si>
    <t>(4)交雑牛チルド「3」の品目別価格</t>
    <phoneticPr fontId="5"/>
  </si>
  <si>
    <t>21年</t>
    <rPh sb="2" eb="3">
      <t>ネン</t>
    </rPh>
    <phoneticPr fontId="5"/>
  </si>
  <si>
    <t>ロ イ ン セ ッ ト</t>
  </si>
  <si>
    <t>等 級</t>
  </si>
  <si>
    <t>畜 種</t>
  </si>
  <si>
    <t>乳　　　　　　　　　牛</t>
  </si>
  <si>
    <t>21年</t>
    <rPh sb="2" eb="3">
      <t>ネン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</si>
  <si>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</si>
  <si>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</si>
  <si>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</si>
  <si>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</si>
  <si>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</si>
  <si>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</si>
  <si>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</si>
  <si>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</si>
  <si>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</si>
  <si>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</si>
  <si>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22年</t>
    <rPh sb="2" eb="3">
      <t>ネン</t>
    </rPh>
    <phoneticPr fontId="3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</si>
  <si>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</si>
  <si>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</si>
  <si>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</si>
  <si>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</si>
  <si>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</si>
  <si>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</si>
  <si>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</si>
  <si>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</si>
  <si>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</si>
  <si>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</si>
  <si>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</si>
  <si>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</si>
  <si>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</si>
  <si>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</si>
  <si>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</si>
  <si>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</si>
  <si>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</si>
  <si>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</si>
  <si>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3"/>
  </si>
  <si>
    <t>か    た　　ロ　　ー　　ス</t>
    <phoneticPr fontId="3"/>
  </si>
  <si>
    <t>う　　　　　　　　　で</t>
    <phoneticPr fontId="3"/>
  </si>
  <si>
    <t>年　月　日</t>
    <rPh sb="4" eb="5">
      <t>ヒ</t>
    </rPh>
    <phoneticPr fontId="3"/>
  </si>
  <si>
    <t>安  値</t>
    <phoneticPr fontId="3"/>
  </si>
  <si>
    <t>高　値</t>
    <phoneticPr fontId="3"/>
  </si>
  <si>
    <t>加重平均</t>
    <phoneticPr fontId="3"/>
  </si>
  <si>
    <t>豚カット肉「Ⅰ」は、速報として公表したものである。</t>
    <phoneticPr fontId="3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</si>
  <si>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</si>
  <si>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</si>
  <si>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</si>
  <si>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</si>
  <si>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3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</si>
  <si>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</si>
  <si>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</si>
  <si>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</si>
  <si>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</si>
  <si>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</si>
  <si>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</si>
  <si>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</si>
  <si>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</si>
  <si>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</si>
  <si>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</si>
  <si>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</si>
  <si>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3"/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</si>
  <si>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</si>
  <si>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</si>
  <si>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</si>
  <si>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</si>
  <si>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3"/>
  </si>
  <si>
    <t>(1)和牛チルド「3」の品目別価格</t>
    <phoneticPr fontId="3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</si>
  <si>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</si>
  <si>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</si>
  <si>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</si>
  <si>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</si>
  <si>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</si>
  <si>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</si>
  <si>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</si>
  <si>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</si>
  <si>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</si>
  <si>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</si>
  <si>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</si>
  <si>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</si>
  <si>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</si>
  <si>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</si>
  <si>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</si>
  <si>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</si>
  <si>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</si>
  <si>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</si>
  <si>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</si>
  <si>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</si>
  <si>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</si>
  <si>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</si>
  <si>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21年</t>
    <rPh sb="2" eb="3">
      <t>ネン</t>
    </rPh>
    <phoneticPr fontId="3"/>
  </si>
  <si>
    <t>交雑牛の平成１８年３月分は、２週分を集計したものである。</t>
  </si>
  <si>
    <t>(5)輸入牛肉の品目別価格　(オーストラリア産：グレインフェッド・ミドル)</t>
    <phoneticPr fontId="3"/>
  </si>
  <si>
    <t>US・C　NO,112A リブアイロール</t>
  </si>
  <si>
    <t>US・C　ショートリブ  ボンレス</t>
  </si>
  <si>
    <t>US・C 　チャックリブ</t>
  </si>
  <si>
    <t>（ステーキレデイ）</t>
  </si>
  <si>
    <t>22年</t>
    <rPh sb="2" eb="3">
      <t>ネン</t>
    </rPh>
    <phoneticPr fontId="3"/>
  </si>
  <si>
    <t>旬</t>
    <phoneticPr fontId="3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</si>
  <si>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</si>
  <si>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</si>
  <si>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</si>
  <si>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</si>
  <si>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</si>
  <si>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</si>
  <si>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</si>
  <si>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</si>
  <si>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</si>
  <si>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</si>
  <si>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(5)輸入牛肉の品目別価格　(つづき)</t>
    <phoneticPr fontId="3"/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</si>
  <si>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</si>
  <si>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</si>
  <si>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</si>
  <si>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</si>
  <si>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</si>
  <si>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</si>
  <si>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</si>
  <si>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</si>
  <si>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</si>
  <si>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</si>
  <si>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</si>
  <si>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</si>
  <si>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3"/>
  </si>
  <si>
    <t>月</t>
    <rPh sb="0" eb="1">
      <t>ツキ</t>
    </rPh>
    <phoneticPr fontId="3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</si>
  <si>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</si>
  <si>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</si>
  <si>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</si>
  <si>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</si>
  <si>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</si>
  <si>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</si>
  <si>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ば                  ら</t>
    <phoneticPr fontId="3"/>
  </si>
  <si>
    <t>取引重量</t>
    <phoneticPr fontId="3"/>
  </si>
  <si>
    <t>安  　値</t>
    <phoneticPr fontId="3"/>
  </si>
  <si>
    <t>注1．</t>
    <phoneticPr fontId="3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</si>
  <si>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</si>
  <si>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</si>
  <si>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</si>
  <si>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</si>
  <si>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</si>
  <si>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</si>
  <si>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</si>
  <si>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3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</si>
  <si>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</si>
  <si>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</si>
  <si>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</si>
  <si>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</si>
  <si>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</si>
  <si>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</si>
  <si>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3"/>
  </si>
  <si>
    <t>平成１７年３月上旬分より、速報として公表を開始した。</t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</si>
  <si>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</si>
  <si>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</si>
  <si>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</si>
  <si>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(2)乳牛チルド「2」の品目別価格</t>
    <rPh sb="3" eb="5">
      <t>ニュウギュウ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</si>
  <si>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</si>
  <si>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</si>
  <si>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</si>
  <si>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</si>
  <si>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(4)等級・畜種別チルド「フルセット」価格の対比</t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</si>
  <si>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</si>
  <si>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平成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</si>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</sst>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m&quot;月&quot;d&quot;日&quot;;@"/>
    <numFmt numFmtId="177" formatCode="m/d;@"/>
    <numFmt numFmtId="178" formatCode="#,##0;[Red]\-#,##0;&quot;－&quot;;@"/>
    <numFmt numFmtId="179" formatCode="#,##0_ "/>
    <numFmt numFmtId="180" formatCode="#,##0;[Red]\-#,##0;&quot;-&quot;;@"/>
    <numFmt numFmtId="181" formatCode="#,###&quot;月&quot;"/>
    <numFmt numFmtId="182" formatCode="&quot;旬&quot;\ \ \ #,###&quot;月&quot;"/>
    <numFmt numFmtId="183" formatCode="#,##0.0_ "/>
    <numFmt numFmtId="184" formatCode="#,##0.0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  <xf numFmtId="0" fontId="28" fillId="0" borderId="0">
      <alignment vertical="center"/>
    </xf>
    <xf numFmtId="0" fontId="1" fillId="0" borderId="0"/>
    <xf numFmtId="0" fontId="1" fillId="0" borderId="0">
      <alignment vertical="center"/>
    </xf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777">
    <xf numFmtId="0" fontId="0" fillId="0" borderId="0" xfId="0"/>
    <xf numFmtId="0" fontId="4" fillId="0" borderId="0" xfId="15" applyFont="1" applyAlignment="1">
      <alignment vertical="center"/>
    </xf>
    <xf numFmtId="0" fontId="6" fillId="0" borderId="0" xfId="15" applyFont="1" applyAlignment="1">
      <alignment vertical="center"/>
    </xf>
    <xf numFmtId="0" fontId="4" fillId="0" borderId="1" xfId="15" applyFont="1" applyBorder="1" applyAlignment="1">
      <alignment vertical="center"/>
    </xf>
    <xf numFmtId="0" fontId="4" fillId="0" borderId="2" xfId="15" applyFont="1" applyBorder="1" applyAlignment="1">
      <alignment vertical="center"/>
    </xf>
    <xf numFmtId="0" fontId="4" fillId="0" borderId="3" xfId="15" applyFont="1" applyBorder="1" applyAlignment="1">
      <alignment horizontal="center" vertical="center"/>
    </xf>
    <xf numFmtId="0" fontId="4" fillId="0" borderId="4" xfId="15" applyFont="1" applyBorder="1" applyAlignment="1">
      <alignment horizontal="center" vertical="center"/>
    </xf>
    <xf numFmtId="0" fontId="4" fillId="0" borderId="1" xfId="15" applyFont="1" applyBorder="1" applyAlignment="1">
      <alignment horizontal="center" vertical="center"/>
    </xf>
    <xf numFmtId="0" fontId="4" fillId="0" borderId="0" xfId="15" applyFont="1" applyBorder="1" applyAlignment="1">
      <alignment horizontal="center" vertical="center"/>
    </xf>
    <xf numFmtId="183" fontId="4" fillId="0" borderId="2" xfId="15" applyNumberFormat="1" applyFont="1" applyBorder="1" applyAlignment="1">
      <alignment vertical="center"/>
    </xf>
    <xf numFmtId="183" fontId="4" fillId="0" borderId="5" xfId="15" applyNumberFormat="1" applyFont="1" applyBorder="1" applyAlignment="1">
      <alignment vertical="center"/>
    </xf>
    <xf numFmtId="183" fontId="4" fillId="0" borderId="0" xfId="15" applyNumberFormat="1" applyFont="1" applyBorder="1" applyAlignment="1">
      <alignment vertical="center"/>
    </xf>
    <xf numFmtId="0" fontId="4" fillId="0" borderId="3" xfId="15" applyFont="1" applyBorder="1" applyAlignment="1">
      <alignment vertical="center"/>
    </xf>
    <xf numFmtId="183" fontId="4" fillId="0" borderId="3" xfId="15" applyNumberFormat="1" applyFont="1" applyBorder="1" applyAlignment="1">
      <alignment vertical="center"/>
    </xf>
    <xf numFmtId="183" fontId="4" fillId="0" borderId="6" xfId="15" applyNumberFormat="1" applyFont="1" applyBorder="1" applyAlignment="1">
      <alignment vertical="center"/>
    </xf>
    <xf numFmtId="183" fontId="4" fillId="0" borderId="1" xfId="15" applyNumberFormat="1" applyFont="1" applyBorder="1" applyAlignment="1">
      <alignment vertical="center"/>
    </xf>
    <xf numFmtId="0" fontId="4" fillId="0" borderId="2" xfId="15" applyFont="1" applyBorder="1" applyAlignment="1">
      <alignment horizontal="center" vertical="center"/>
    </xf>
    <xf numFmtId="183" fontId="4" fillId="0" borderId="7" xfId="15" applyNumberFormat="1" applyFont="1" applyBorder="1" applyAlignment="1">
      <alignment vertical="center"/>
    </xf>
    <xf numFmtId="0" fontId="4" fillId="0" borderId="0" xfId="15" applyFont="1" applyBorder="1" applyAlignment="1">
      <alignment vertical="center"/>
    </xf>
    <xf numFmtId="184" fontId="4" fillId="0" borderId="0" xfId="15" applyNumberFormat="1" applyFont="1" applyBorder="1" applyAlignment="1">
      <alignment vertical="center"/>
    </xf>
    <xf numFmtId="0" fontId="4" fillId="0" borderId="0" xfId="15" applyFont="1" applyAlignment="1">
      <alignment horizontal="right" vertical="center"/>
    </xf>
    <xf numFmtId="0" fontId="4" fillId="0" borderId="0" xfId="15" quotePrefix="1" applyFont="1" applyAlignment="1">
      <alignment horizontal="right" vertical="center"/>
    </xf>
    <xf numFmtId="0" fontId="28" fillId="0" borderId="8" xfId="6" applyBorder="1">
      <alignment vertical="center"/>
    </xf>
    <xf numFmtId="0" fontId="28" fillId="0" borderId="9" xfId="6" applyBorder="1">
      <alignment vertical="center"/>
    </xf>
    <xf numFmtId="0" fontId="28" fillId="0" borderId="10" xfId="6" applyBorder="1">
      <alignment vertical="center"/>
    </xf>
    <xf numFmtId="0" fontId="28" fillId="0" borderId="0" xfId="6">
      <alignment vertical="center"/>
    </xf>
    <xf numFmtId="0" fontId="28" fillId="0" borderId="2" xfId="6" applyBorder="1">
      <alignment vertical="center"/>
    </xf>
    <xf numFmtId="0" fontId="28" fillId="0" borderId="0" xfId="6" applyBorder="1">
      <alignment vertical="center"/>
    </xf>
    <xf numFmtId="0" fontId="28" fillId="0" borderId="11" xfId="6" applyBorder="1">
      <alignment vertical="center"/>
    </xf>
    <xf numFmtId="0" fontId="28" fillId="0" borderId="3" xfId="6" applyBorder="1">
      <alignment vertical="center"/>
    </xf>
    <xf numFmtId="0" fontId="28" fillId="0" borderId="1" xfId="6" applyBorder="1">
      <alignment vertical="center"/>
    </xf>
    <xf numFmtId="0" fontId="28" fillId="0" borderId="12" xfId="6" applyBorder="1">
      <alignment vertical="center"/>
    </xf>
    <xf numFmtId="0" fontId="8" fillId="0" borderId="0" xfId="17"/>
    <xf numFmtId="0" fontId="8" fillId="0" borderId="0" xfId="17" applyBorder="1"/>
    <xf numFmtId="0" fontId="9" fillId="0" borderId="0" xfId="17" applyFont="1"/>
    <xf numFmtId="0" fontId="11" fillId="0" borderId="0" xfId="17" applyFont="1"/>
    <xf numFmtId="0" fontId="12" fillId="0" borderId="0" xfId="17" applyFont="1"/>
    <xf numFmtId="0" fontId="13" fillId="0" borderId="0" xfId="17" applyFont="1" applyAlignment="1">
      <alignment horizontal="center"/>
    </xf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 applyAlignment="1">
      <alignment horizontal="center"/>
    </xf>
    <xf numFmtId="0" fontId="17" fillId="0" borderId="0" xfId="17" applyFont="1"/>
    <xf numFmtId="0" fontId="18" fillId="0" borderId="0" xfId="17" applyFont="1" applyAlignment="1">
      <alignment horizontal="center"/>
    </xf>
    <xf numFmtId="0" fontId="4" fillId="0" borderId="0" xfId="9" applyFont="1" applyBorder="1"/>
    <xf numFmtId="0" fontId="4" fillId="0" borderId="0" xfId="9" applyFont="1"/>
    <xf numFmtId="0" fontId="6" fillId="0" borderId="0" xfId="18" applyFont="1"/>
    <xf numFmtId="0" fontId="4" fillId="0" borderId="0" xfId="18" applyFont="1"/>
    <xf numFmtId="0" fontId="29" fillId="0" borderId="0" xfId="18" applyFont="1"/>
    <xf numFmtId="0" fontId="29" fillId="0" borderId="0" xfId="7" applyFont="1"/>
    <xf numFmtId="179" fontId="21" fillId="0" borderId="0" xfId="6" applyNumberFormat="1" applyFont="1" applyAlignment="1">
      <alignment horizontal="right" vertical="top"/>
    </xf>
    <xf numFmtId="0" fontId="28" fillId="0" borderId="0" xfId="6" applyFont="1" applyAlignment="1">
      <alignment vertical="top"/>
    </xf>
    <xf numFmtId="179" fontId="21" fillId="0" borderId="0" xfId="6" applyNumberFormat="1" applyFont="1" applyAlignment="1">
      <alignment vertical="top"/>
    </xf>
    <xf numFmtId="49" fontId="22" fillId="0" borderId="0" xfId="6" applyNumberFormat="1" applyFont="1" applyAlignment="1">
      <alignment horizontal="right"/>
    </xf>
    <xf numFmtId="0" fontId="22" fillId="0" borderId="0" xfId="6" applyNumberFormat="1" applyFont="1" applyAlignment="1">
      <alignment horizontal="right"/>
    </xf>
    <xf numFmtId="0" fontId="22" fillId="0" borderId="0" xfId="6" applyNumberFormat="1" applyFont="1" applyAlignment="1">
      <alignment horizontal="distributed" vertical="center" justifyLastLine="1"/>
    </xf>
    <xf numFmtId="0" fontId="22" fillId="0" borderId="0" xfId="6" applyNumberFormat="1" applyFont="1" applyAlignment="1">
      <alignment horizontal="center"/>
    </xf>
    <xf numFmtId="0" fontId="30" fillId="0" borderId="0" xfId="6" applyFont="1" applyAlignment="1"/>
    <xf numFmtId="0" fontId="30" fillId="0" borderId="0" xfId="6" applyFont="1" applyAlignment="1">
      <alignment vertical="center"/>
    </xf>
    <xf numFmtId="0" fontId="30" fillId="0" borderId="0" xfId="6" applyFont="1">
      <alignment vertical="center"/>
    </xf>
    <xf numFmtId="179" fontId="31" fillId="0" borderId="0" xfId="6" applyNumberFormat="1" applyFont="1">
      <alignment vertical="center"/>
    </xf>
    <xf numFmtId="179" fontId="23" fillId="0" borderId="0" xfId="6" applyNumberFormat="1" applyFont="1" applyAlignment="1">
      <alignment horizontal="right"/>
    </xf>
    <xf numFmtId="0" fontId="32" fillId="0" borderId="8" xfId="7" applyFont="1" applyBorder="1" applyAlignment="1">
      <alignment vertical="center"/>
    </xf>
    <xf numFmtId="0" fontId="32" fillId="0" borderId="9" xfId="7" applyFont="1" applyBorder="1" applyAlignment="1">
      <alignment vertical="center"/>
    </xf>
    <xf numFmtId="0" fontId="32" fillId="0" borderId="10" xfId="7" applyFont="1" applyBorder="1" applyAlignment="1">
      <alignment vertical="center"/>
    </xf>
    <xf numFmtId="0" fontId="33" fillId="0" borderId="7" xfId="7" applyFont="1" applyBorder="1" applyAlignment="1">
      <alignment vertical="center"/>
    </xf>
    <xf numFmtId="0" fontId="28" fillId="0" borderId="0" xfId="6" applyFont="1" applyBorder="1">
      <alignment vertical="center"/>
    </xf>
    <xf numFmtId="0" fontId="28" fillId="0" borderId="0" xfId="6" applyFont="1">
      <alignment vertical="center"/>
    </xf>
    <xf numFmtId="0" fontId="32" fillId="0" borderId="2" xfId="7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2" fillId="0" borderId="11" xfId="7" applyFont="1" applyBorder="1" applyAlignment="1">
      <alignment vertical="center"/>
    </xf>
    <xf numFmtId="0" fontId="34" fillId="0" borderId="7" xfId="7" applyFont="1" applyBorder="1" applyAlignment="1">
      <alignment horizontal="centerContinuous" vertical="center" shrinkToFit="1"/>
    </xf>
    <xf numFmtId="0" fontId="34" fillId="0" borderId="10" xfId="7" applyFont="1" applyBorder="1" applyAlignment="1">
      <alignment horizontal="centerContinuous" vertical="center" shrinkToFit="1"/>
    </xf>
    <xf numFmtId="0" fontId="34" fillId="0" borderId="5" xfId="7" applyFont="1" applyBorder="1" applyAlignment="1">
      <alignment horizontal="centerContinuous" vertical="center"/>
    </xf>
    <xf numFmtId="0" fontId="32" fillId="0" borderId="3" xfId="7" applyFont="1" applyBorder="1" applyAlignment="1">
      <alignment vertical="center"/>
    </xf>
    <xf numFmtId="0" fontId="32" fillId="0" borderId="1" xfId="7" applyFont="1" applyBorder="1" applyAlignment="1">
      <alignment vertical="center"/>
    </xf>
    <xf numFmtId="0" fontId="32" fillId="0" borderId="12" xfId="7" applyFont="1" applyBorder="1" applyAlignment="1">
      <alignment vertical="center"/>
    </xf>
    <xf numFmtId="0" fontId="34" fillId="0" borderId="13" xfId="7" applyFont="1" applyBorder="1" applyAlignment="1">
      <alignment horizontal="centerContinuous" vertical="center" shrinkToFit="1"/>
    </xf>
    <xf numFmtId="0" fontId="34" fillId="0" borderId="14" xfId="7" applyFont="1" applyBorder="1" applyAlignment="1">
      <alignment horizontal="centerContinuous" vertical="center" shrinkToFit="1"/>
    </xf>
    <xf numFmtId="0" fontId="34" fillId="0" borderId="6" xfId="7" applyFont="1" applyBorder="1" applyAlignment="1">
      <alignment horizontal="centerContinuous" vertical="center" shrinkToFit="1"/>
    </xf>
    <xf numFmtId="0" fontId="34" fillId="0" borderId="12" xfId="7" applyFont="1" applyBorder="1" applyAlignment="1">
      <alignment horizontal="centerContinuous" vertical="center" shrinkToFit="1"/>
    </xf>
    <xf numFmtId="0" fontId="34" fillId="0" borderId="6" xfId="7" applyFont="1" applyBorder="1" applyAlignment="1">
      <alignment vertical="center"/>
    </xf>
    <xf numFmtId="179" fontId="35" fillId="0" borderId="8" xfId="7" applyNumberFormat="1" applyFont="1" applyBorder="1" applyAlignment="1">
      <alignment horizontal="right" vertical="center"/>
    </xf>
    <xf numFmtId="179" fontId="35" fillId="0" borderId="9" xfId="7" applyNumberFormat="1" applyFont="1" applyBorder="1" applyAlignment="1">
      <alignment horizontal="right" vertical="center"/>
    </xf>
    <xf numFmtId="179" fontId="35" fillId="0" borderId="10" xfId="7" applyNumberFormat="1" applyFont="1" applyBorder="1" applyAlignment="1">
      <alignment horizontal="right" vertical="center"/>
    </xf>
    <xf numFmtId="179" fontId="36" fillId="0" borderId="15" xfId="7" applyNumberFormat="1" applyFont="1" applyBorder="1" applyAlignment="1">
      <alignment vertical="center"/>
    </xf>
    <xf numFmtId="179" fontId="36" fillId="0" borderId="16" xfId="7" applyNumberFormat="1" applyFont="1" applyBorder="1" applyAlignment="1">
      <alignment vertical="center"/>
    </xf>
    <xf numFmtId="179" fontId="36" fillId="0" borderId="7" xfId="7" applyNumberFormat="1" applyFont="1" applyBorder="1" applyAlignment="1">
      <alignment vertical="center"/>
    </xf>
    <xf numFmtId="179" fontId="36" fillId="0" borderId="10" xfId="7" applyNumberFormat="1" applyFont="1" applyBorder="1" applyAlignment="1">
      <alignment vertical="center"/>
    </xf>
    <xf numFmtId="179" fontId="35" fillId="0" borderId="2" xfId="7" applyNumberFormat="1" applyFont="1" applyBorder="1" applyAlignment="1">
      <alignment horizontal="right" vertical="center"/>
    </xf>
    <xf numFmtId="179" fontId="35" fillId="0" borderId="0" xfId="7" applyNumberFormat="1" applyFont="1" applyBorder="1" applyAlignment="1">
      <alignment horizontal="right" vertical="center"/>
    </xf>
    <xf numFmtId="179" fontId="35" fillId="0" borderId="11" xfId="7" applyNumberFormat="1" applyFont="1" applyBorder="1" applyAlignment="1">
      <alignment horizontal="right" vertical="center"/>
    </xf>
    <xf numFmtId="179" fontId="36" fillId="0" borderId="17" xfId="7" applyNumberFormat="1" applyFont="1" applyBorder="1" applyAlignment="1">
      <alignment vertical="center"/>
    </xf>
    <xf numFmtId="179" fontId="36" fillId="0" borderId="18" xfId="7" applyNumberFormat="1" applyFont="1" applyBorder="1" applyAlignment="1">
      <alignment vertical="center"/>
    </xf>
    <xf numFmtId="179" fontId="36" fillId="0" borderId="5" xfId="7" applyNumberFormat="1" applyFont="1" applyBorder="1" applyAlignment="1">
      <alignment vertical="center"/>
    </xf>
    <xf numFmtId="179" fontId="36" fillId="0" borderId="11" xfId="7" applyNumberFormat="1" applyFont="1" applyBorder="1" applyAlignment="1">
      <alignment vertical="center"/>
    </xf>
    <xf numFmtId="179" fontId="35" fillId="0" borderId="3" xfId="7" applyNumberFormat="1" applyFont="1" applyBorder="1" applyAlignment="1">
      <alignment horizontal="right" vertical="center"/>
    </xf>
    <xf numFmtId="179" fontId="35" fillId="0" borderId="1" xfId="7" applyNumberFormat="1" applyFont="1" applyBorder="1" applyAlignment="1">
      <alignment horizontal="right" vertical="center"/>
    </xf>
    <xf numFmtId="179" fontId="35" fillId="0" borderId="12" xfId="7" applyNumberFormat="1" applyFont="1" applyBorder="1" applyAlignment="1">
      <alignment horizontal="right" vertical="center"/>
    </xf>
    <xf numFmtId="179" fontId="36" fillId="0" borderId="19" xfId="7" applyNumberFormat="1" applyFont="1" applyBorder="1" applyAlignment="1">
      <alignment vertical="center"/>
    </xf>
    <xf numFmtId="179" fontId="36" fillId="0" borderId="20" xfId="7" applyNumberFormat="1" applyFont="1" applyBorder="1" applyAlignment="1">
      <alignment vertical="center"/>
    </xf>
    <xf numFmtId="179" fontId="36" fillId="0" borderId="6" xfId="7" applyNumberFormat="1" applyFont="1" applyBorder="1" applyAlignment="1">
      <alignment vertical="center"/>
    </xf>
    <xf numFmtId="179" fontId="36" fillId="0" borderId="12" xfId="7" applyNumberFormat="1" applyFont="1" applyBorder="1" applyAlignment="1">
      <alignment vertical="center"/>
    </xf>
    <xf numFmtId="179" fontId="35" fillId="0" borderId="21" xfId="7" applyNumberFormat="1" applyFont="1" applyBorder="1" applyAlignment="1">
      <alignment horizontal="right" vertical="center"/>
    </xf>
    <xf numFmtId="179" fontId="35" fillId="0" borderId="22" xfId="7" applyNumberFormat="1" applyFont="1" applyBorder="1" applyAlignment="1">
      <alignment horizontal="right" vertical="center"/>
    </xf>
    <xf numFmtId="179" fontId="35" fillId="0" borderId="23" xfId="7" applyNumberFormat="1" applyFont="1" applyBorder="1" applyAlignment="1">
      <alignment horizontal="right" vertical="center"/>
    </xf>
    <xf numFmtId="179" fontId="36" fillId="0" borderId="24" xfId="7" applyNumberFormat="1" applyFont="1" applyBorder="1" applyAlignment="1">
      <alignment vertical="center"/>
    </xf>
    <xf numFmtId="179" fontId="36" fillId="0" borderId="25" xfId="7" applyNumberFormat="1" applyFont="1" applyBorder="1" applyAlignment="1">
      <alignment vertical="center"/>
    </xf>
    <xf numFmtId="179" fontId="36" fillId="0" borderId="26" xfId="7" applyNumberFormat="1" applyFont="1" applyBorder="1" applyAlignment="1">
      <alignment vertical="center"/>
    </xf>
    <xf numFmtId="179" fontId="36" fillId="0" borderId="23" xfId="7" applyNumberFormat="1" applyFont="1" applyBorder="1" applyAlignment="1">
      <alignment vertical="center"/>
    </xf>
    <xf numFmtId="179" fontId="35" fillId="0" borderId="27" xfId="7" applyNumberFormat="1" applyFont="1" applyBorder="1" applyAlignment="1">
      <alignment horizontal="right" vertical="center"/>
    </xf>
    <xf numFmtId="179" fontId="35" fillId="0" borderId="28" xfId="7" applyNumberFormat="1" applyFont="1" applyBorder="1" applyAlignment="1">
      <alignment horizontal="right" vertical="center"/>
    </xf>
    <xf numFmtId="179" fontId="35" fillId="0" borderId="29" xfId="7" applyNumberFormat="1" applyFont="1" applyBorder="1" applyAlignment="1">
      <alignment horizontal="right" vertical="center"/>
    </xf>
    <xf numFmtId="179" fontId="36" fillId="0" borderId="30" xfId="7" applyNumberFormat="1" applyFont="1" applyBorder="1" applyAlignment="1">
      <alignment vertical="center"/>
    </xf>
    <xf numFmtId="179" fontId="36" fillId="0" borderId="31" xfId="7" applyNumberFormat="1" applyFont="1" applyBorder="1" applyAlignment="1">
      <alignment vertical="center"/>
    </xf>
    <xf numFmtId="179" fontId="36" fillId="0" borderId="32" xfId="7" applyNumberFormat="1" applyFont="1" applyBorder="1" applyAlignment="1">
      <alignment vertical="center"/>
    </xf>
    <xf numFmtId="179" fontId="36" fillId="0" borderId="29" xfId="7" applyNumberFormat="1" applyFont="1" applyBorder="1" applyAlignment="1">
      <alignment vertical="center"/>
    </xf>
    <xf numFmtId="0" fontId="25" fillId="0" borderId="2" xfId="7" applyFont="1" applyBorder="1" applyAlignment="1">
      <alignment vertical="center"/>
    </xf>
    <xf numFmtId="0" fontId="25" fillId="0" borderId="0" xfId="7" applyFont="1" applyBorder="1" applyAlignment="1">
      <alignment vertical="center"/>
    </xf>
    <xf numFmtId="179" fontId="36" fillId="0" borderId="2" xfId="7" applyNumberFormat="1" applyFont="1" applyBorder="1" applyAlignment="1">
      <alignment vertical="center"/>
    </xf>
    <xf numFmtId="179" fontId="36" fillId="0" borderId="0" xfId="7" applyNumberFormat="1" applyFont="1" applyBorder="1" applyAlignment="1">
      <alignment vertical="center"/>
    </xf>
    <xf numFmtId="179" fontId="25" fillId="0" borderId="5" xfId="7" applyNumberFormat="1" applyFont="1" applyBorder="1" applyAlignment="1">
      <alignment vertical="center"/>
    </xf>
    <xf numFmtId="0" fontId="25" fillId="0" borderId="11" xfId="7" applyFont="1" applyBorder="1" applyAlignment="1">
      <alignment vertical="center"/>
    </xf>
    <xf numFmtId="179" fontId="36" fillId="0" borderId="33" xfId="7" applyNumberFormat="1" applyFont="1" applyBorder="1" applyAlignment="1">
      <alignment vertical="center"/>
    </xf>
    <xf numFmtId="0" fontId="25" fillId="0" borderId="3" xfId="7" applyFont="1" applyBorder="1" applyAlignment="1">
      <alignment vertical="center"/>
    </xf>
    <xf numFmtId="0" fontId="25" fillId="0" borderId="12" xfId="7" applyFont="1" applyBorder="1" applyAlignment="1">
      <alignment vertical="center"/>
    </xf>
    <xf numFmtId="179" fontId="36" fillId="0" borderId="34" xfId="7" applyNumberFormat="1" applyFont="1" applyBorder="1" applyAlignment="1">
      <alignment vertical="center"/>
    </xf>
    <xf numFmtId="179" fontId="25" fillId="0" borderId="6" xfId="7" applyNumberFormat="1" applyFont="1" applyBorder="1" applyAlignment="1">
      <alignment vertical="center"/>
    </xf>
    <xf numFmtId="0" fontId="32" fillId="0" borderId="0" xfId="7" applyFont="1" applyBorder="1" applyAlignment="1">
      <alignment horizontal="right" vertical="center" shrinkToFit="1"/>
    </xf>
    <xf numFmtId="0" fontId="32" fillId="0" borderId="0" xfId="7" applyFont="1" applyBorder="1" applyAlignment="1">
      <alignment horizontal="right" vertical="center"/>
    </xf>
    <xf numFmtId="0" fontId="34" fillId="0" borderId="0" xfId="7" applyFont="1" applyBorder="1" applyAlignment="1">
      <alignment vertical="center"/>
    </xf>
    <xf numFmtId="38" fontId="28" fillId="0" borderId="0" xfId="6" applyNumberFormat="1" applyFont="1" applyBorder="1">
      <alignment vertical="center"/>
    </xf>
    <xf numFmtId="3" fontId="28" fillId="0" borderId="0" xfId="6" applyNumberFormat="1" applyFont="1" applyBorder="1">
      <alignment vertical="center"/>
    </xf>
    <xf numFmtId="38" fontId="4" fillId="0" borderId="0" xfId="3" applyFont="1" applyBorder="1" applyAlignment="1">
      <alignment vertical="center"/>
    </xf>
    <xf numFmtId="38" fontId="4" fillId="0" borderId="0" xfId="3" applyFont="1" applyBorder="1"/>
    <xf numFmtId="178" fontId="36" fillId="0" borderId="0" xfId="6" applyNumberFormat="1" applyFont="1" applyBorder="1">
      <alignment vertical="center"/>
    </xf>
    <xf numFmtId="0" fontId="28" fillId="0" borderId="0" xfId="6" applyFont="1" applyBorder="1" applyAlignment="1">
      <alignment vertical="top"/>
    </xf>
    <xf numFmtId="0" fontId="30" fillId="0" borderId="0" xfId="6" applyFont="1" applyBorder="1" applyAlignment="1"/>
    <xf numFmtId="0" fontId="30" fillId="0" borderId="0" xfId="6" applyFont="1" applyBorder="1">
      <alignment vertical="center"/>
    </xf>
    <xf numFmtId="0" fontId="37" fillId="0" borderId="0" xfId="6" applyFont="1" applyBorder="1">
      <alignment vertical="center"/>
    </xf>
    <xf numFmtId="0" fontId="37" fillId="0" borderId="0" xfId="6" applyFont="1">
      <alignment vertical="center"/>
    </xf>
    <xf numFmtId="0" fontId="1" fillId="0" borderId="2" xfId="7" applyBorder="1" applyAlignment="1">
      <alignment vertical="center"/>
    </xf>
    <xf numFmtId="0" fontId="1" fillId="0" borderId="0" xfId="7" applyBorder="1" applyAlignment="1">
      <alignment vertical="center"/>
    </xf>
    <xf numFmtId="179" fontId="25" fillId="0" borderId="2" xfId="7" applyNumberFormat="1" applyFont="1" applyBorder="1" applyAlignment="1">
      <alignment vertical="center"/>
    </xf>
    <xf numFmtId="179" fontId="25" fillId="0" borderId="17" xfId="7" applyNumberFormat="1" applyFont="1" applyBorder="1" applyAlignment="1">
      <alignment vertical="center"/>
    </xf>
    <xf numFmtId="0" fontId="1" fillId="0" borderId="11" xfId="7" applyBorder="1" applyAlignment="1">
      <alignment vertical="center"/>
    </xf>
    <xf numFmtId="0" fontId="1" fillId="0" borderId="3" xfId="7" applyBorder="1" applyAlignment="1">
      <alignment vertical="center"/>
    </xf>
    <xf numFmtId="0" fontId="1" fillId="0" borderId="1" xfId="7" applyBorder="1" applyAlignment="1">
      <alignment vertical="center"/>
    </xf>
    <xf numFmtId="0" fontId="1" fillId="0" borderId="12" xfId="7" applyBorder="1" applyAlignment="1">
      <alignment vertical="center"/>
    </xf>
    <xf numFmtId="179" fontId="25" fillId="0" borderId="19" xfId="7" applyNumberFormat="1" applyFont="1" applyBorder="1" applyAlignment="1">
      <alignment vertical="center"/>
    </xf>
    <xf numFmtId="38" fontId="36" fillId="0" borderId="0" xfId="6" applyNumberFormat="1" applyFont="1" applyBorder="1">
      <alignment vertical="center"/>
    </xf>
    <xf numFmtId="0" fontId="28" fillId="0" borderId="0" xfId="6" applyFont="1" applyBorder="1" applyAlignment="1">
      <alignment horizontal="center" vertical="center"/>
    </xf>
    <xf numFmtId="3" fontId="25" fillId="0" borderId="0" xfId="7" applyNumberFormat="1" applyFont="1" applyBorder="1" applyAlignment="1">
      <alignment vertical="center"/>
    </xf>
    <xf numFmtId="0" fontId="22" fillId="0" borderId="0" xfId="6" applyNumberFormat="1" applyFont="1" applyAlignment="1">
      <alignment horizontal="center" vertical="center"/>
    </xf>
    <xf numFmtId="0" fontId="30" fillId="0" borderId="0" xfId="6" applyFont="1" applyBorder="1" applyAlignment="1">
      <alignment vertical="center"/>
    </xf>
    <xf numFmtId="0" fontId="38" fillId="0" borderId="0" xfId="6" applyFont="1" applyBorder="1" applyAlignment="1"/>
    <xf numFmtId="0" fontId="38" fillId="0" borderId="0" xfId="6" applyFont="1" applyAlignment="1"/>
    <xf numFmtId="0" fontId="1" fillId="0" borderId="35" xfId="7" applyBorder="1" applyAlignment="1">
      <alignment vertical="center"/>
    </xf>
    <xf numFmtId="0" fontId="34" fillId="0" borderId="36" xfId="7" applyFont="1" applyBorder="1" applyAlignment="1">
      <alignment vertical="center"/>
    </xf>
    <xf numFmtId="178" fontId="39" fillId="0" borderId="0" xfId="6" applyNumberFormat="1" applyFont="1" applyBorder="1" applyAlignment="1">
      <alignment horizontal="center" vertical="center"/>
    </xf>
    <xf numFmtId="178" fontId="36" fillId="0" borderId="0" xfId="6" applyNumberFormat="1" applyFont="1" applyBorder="1" applyAlignment="1">
      <alignment horizontal="center" vertical="center"/>
    </xf>
    <xf numFmtId="178" fontId="36" fillId="0" borderId="0" xfId="6" applyNumberFormat="1" applyFont="1" applyAlignment="1">
      <alignment horizontal="center" vertical="center"/>
    </xf>
    <xf numFmtId="178" fontId="4" fillId="0" borderId="0" xfId="3" applyNumberFormat="1" applyFont="1" applyBorder="1" applyAlignment="1">
      <alignment vertical="center"/>
    </xf>
    <xf numFmtId="180" fontId="4" fillId="0" borderId="0" xfId="3" applyNumberFormat="1" applyFont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3" fontId="28" fillId="0" borderId="0" xfId="6" applyNumberFormat="1" applyFont="1">
      <alignment vertical="center"/>
    </xf>
    <xf numFmtId="38" fontId="4" fillId="0" borderId="0" xfId="3" applyNumberFormat="1" applyFont="1" applyBorder="1" applyAlignment="1">
      <alignment horizontal="right"/>
    </xf>
    <xf numFmtId="49" fontId="22" fillId="0" borderId="0" xfId="6" applyNumberFormat="1" applyFont="1" applyAlignment="1">
      <alignment horizontal="right" vertical="center"/>
    </xf>
    <xf numFmtId="0" fontId="40" fillId="0" borderId="0" xfId="6" applyFont="1" applyBorder="1">
      <alignment vertical="center"/>
    </xf>
    <xf numFmtId="0" fontId="25" fillId="0" borderId="1" xfId="7" applyFont="1" applyBorder="1" applyAlignment="1">
      <alignment vertical="center"/>
    </xf>
    <xf numFmtId="0" fontId="28" fillId="0" borderId="0" xfId="6" applyFont="1" applyAlignment="1">
      <alignment horizontal="center" vertical="center"/>
    </xf>
    <xf numFmtId="3" fontId="28" fillId="0" borderId="0" xfId="6" applyNumberFormat="1" applyFont="1" applyBorder="1" applyAlignment="1">
      <alignment horizontal="center" vertical="center"/>
    </xf>
    <xf numFmtId="3" fontId="4" fillId="0" borderId="0" xfId="13" applyNumberFormat="1" applyFont="1" applyBorder="1" applyAlignment="1">
      <alignment vertical="center"/>
    </xf>
    <xf numFmtId="3" fontId="4" fillId="0" borderId="0" xfId="3" applyNumberFormat="1" applyFont="1" applyBorder="1" applyAlignment="1">
      <alignment vertical="center"/>
    </xf>
    <xf numFmtId="38" fontId="4" fillId="0" borderId="0" xfId="3" applyFont="1" applyBorder="1" applyAlignment="1">
      <alignment horizontal="right" vertical="center"/>
    </xf>
    <xf numFmtId="0" fontId="22" fillId="0" borderId="0" xfId="6" applyNumberFormat="1" applyFont="1" applyAlignment="1">
      <alignment horizontal="left" vertical="center" justifyLastLine="1"/>
    </xf>
    <xf numFmtId="179" fontId="36" fillId="0" borderId="2" xfId="7" applyNumberFormat="1" applyFont="1" applyBorder="1" applyAlignment="1">
      <alignment horizontal="right" vertical="center"/>
    </xf>
    <xf numFmtId="179" fontId="36" fillId="0" borderId="11" xfId="7" applyNumberFormat="1" applyFont="1" applyBorder="1" applyAlignment="1">
      <alignment horizontal="right" vertical="center"/>
    </xf>
    <xf numFmtId="179" fontId="36" fillId="0" borderId="0" xfId="7" applyNumberFormat="1" applyFont="1" applyBorder="1" applyAlignment="1">
      <alignment horizontal="right" vertical="center"/>
    </xf>
    <xf numFmtId="0" fontId="28" fillId="0" borderId="2" xfId="6" applyFont="1" applyBorder="1">
      <alignment vertical="center"/>
    </xf>
    <xf numFmtId="0" fontId="28" fillId="0" borderId="11" xfId="6" applyFont="1" applyBorder="1">
      <alignment vertical="center"/>
    </xf>
    <xf numFmtId="0" fontId="28" fillId="0" borderId="3" xfId="6" applyFont="1" applyBorder="1">
      <alignment vertical="center"/>
    </xf>
    <xf numFmtId="0" fontId="28" fillId="0" borderId="1" xfId="6" applyFont="1" applyBorder="1">
      <alignment vertical="center"/>
    </xf>
    <xf numFmtId="0" fontId="28" fillId="0" borderId="12" xfId="6" applyFont="1" applyBorder="1">
      <alignment vertical="center"/>
    </xf>
    <xf numFmtId="0" fontId="40" fillId="0" borderId="0" xfId="6" applyFont="1" applyAlignment="1">
      <alignment horizontal="center" vertical="center"/>
    </xf>
    <xf numFmtId="38" fontId="26" fillId="0" borderId="0" xfId="3" applyFont="1" applyAlignment="1">
      <alignment vertical="center"/>
    </xf>
    <xf numFmtId="38" fontId="4" fillId="0" borderId="0" xfId="3" applyFont="1" applyAlignment="1">
      <alignment vertical="center"/>
    </xf>
    <xf numFmtId="38" fontId="4" fillId="0" borderId="0" xfId="3" applyFont="1" applyAlignment="1">
      <alignment horizontal="right" vertical="center"/>
    </xf>
    <xf numFmtId="38" fontId="4" fillId="0" borderId="8" xfId="3" applyFont="1" applyBorder="1" applyAlignment="1">
      <alignment vertical="center"/>
    </xf>
    <xf numFmtId="38" fontId="4" fillId="0" borderId="37" xfId="3" applyFont="1" applyBorder="1" applyAlignment="1">
      <alignment horizontal="center" vertical="center"/>
    </xf>
    <xf numFmtId="38" fontId="4" fillId="0" borderId="38" xfId="3" applyFont="1" applyBorder="1" applyAlignment="1">
      <alignment horizontal="center" vertical="center"/>
    </xf>
    <xf numFmtId="38" fontId="4" fillId="0" borderId="39" xfId="3" applyFont="1" applyBorder="1" applyAlignment="1">
      <alignment horizontal="center" vertical="center"/>
    </xf>
    <xf numFmtId="38" fontId="4" fillId="0" borderId="2" xfId="3" applyFont="1" applyBorder="1" applyAlignment="1">
      <alignment horizontal="left" vertical="center"/>
    </xf>
    <xf numFmtId="38" fontId="4" fillId="0" borderId="0" xfId="3" applyFont="1" applyBorder="1" applyAlignment="1">
      <alignment horizontal="left" vertical="center"/>
    </xf>
    <xf numFmtId="38" fontId="4" fillId="0" borderId="11" xfId="3" applyFont="1" applyBorder="1" applyAlignment="1">
      <alignment horizontal="left" vertical="center"/>
    </xf>
    <xf numFmtId="38" fontId="4" fillId="0" borderId="2" xfId="3" applyFont="1" applyBorder="1" applyAlignment="1">
      <alignment horizontal="center" vertical="center"/>
    </xf>
    <xf numFmtId="38" fontId="4" fillId="0" borderId="7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4" fillId="0" borderId="3" xfId="3" applyFont="1" applyBorder="1" applyAlignment="1">
      <alignment vertical="center"/>
    </xf>
    <xf numFmtId="38" fontId="4" fillId="0" borderId="1" xfId="3" applyFont="1" applyBorder="1" applyAlignment="1">
      <alignment vertical="center"/>
    </xf>
    <xf numFmtId="38" fontId="4" fillId="0" borderId="3" xfId="3" applyFont="1" applyBorder="1" applyAlignment="1">
      <alignment horizontal="center" vertical="center"/>
    </xf>
    <xf numFmtId="38" fontId="4" fillId="0" borderId="6" xfId="3" applyFont="1" applyBorder="1" applyAlignment="1">
      <alignment horizontal="center" vertical="center"/>
    </xf>
    <xf numFmtId="38" fontId="4" fillId="0" borderId="1" xfId="3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10" xfId="3" applyFont="1" applyBorder="1" applyAlignment="1">
      <alignment vertical="center"/>
    </xf>
    <xf numFmtId="38" fontId="4" fillId="0" borderId="2" xfId="3" applyFont="1" applyBorder="1" applyAlignment="1">
      <alignment vertical="center"/>
    </xf>
    <xf numFmtId="38" fontId="4" fillId="0" borderId="5" xfId="3" applyFont="1" applyBorder="1" applyAlignment="1">
      <alignment vertical="center"/>
    </xf>
    <xf numFmtId="38" fontId="4" fillId="0" borderId="2" xfId="3" applyFont="1" applyBorder="1" applyAlignment="1">
      <alignment horizontal="right" vertical="center"/>
    </xf>
    <xf numFmtId="38" fontId="4" fillId="0" borderId="7" xfId="3" applyFont="1" applyBorder="1" applyAlignment="1">
      <alignment horizontal="right" vertical="center"/>
    </xf>
    <xf numFmtId="38" fontId="4" fillId="0" borderId="5" xfId="3" applyFont="1" applyBorder="1" applyAlignment="1">
      <alignment horizontal="right" vertical="center"/>
    </xf>
    <xf numFmtId="38" fontId="4" fillId="0" borderId="11" xfId="3" applyFont="1" applyBorder="1" applyAlignment="1">
      <alignment vertical="center"/>
    </xf>
    <xf numFmtId="38" fontId="4" fillId="0" borderId="12" xfId="3" applyFont="1" applyBorder="1" applyAlignment="1">
      <alignment vertical="center"/>
    </xf>
    <xf numFmtId="38" fontId="4" fillId="0" borderId="6" xfId="3" applyFont="1" applyBorder="1" applyAlignment="1">
      <alignment vertical="center"/>
    </xf>
    <xf numFmtId="38" fontId="4" fillId="0" borderId="12" xfId="3" applyFont="1" applyBorder="1" applyAlignment="1">
      <alignment horizontal="center" vertical="center"/>
    </xf>
    <xf numFmtId="38" fontId="4" fillId="0" borderId="8" xfId="3" applyFont="1" applyBorder="1" applyAlignment="1">
      <alignment horizontal="center" vertical="center"/>
    </xf>
    <xf numFmtId="38" fontId="4" fillId="0" borderId="6" xfId="3" applyFont="1" applyBorder="1" applyAlignment="1">
      <alignment horizontal="right" vertical="center"/>
    </xf>
    <xf numFmtId="38" fontId="4" fillId="0" borderId="0" xfId="3" quotePrefix="1" applyFont="1" applyAlignment="1">
      <alignment horizontal="right" vertical="center"/>
    </xf>
    <xf numFmtId="38" fontId="4" fillId="0" borderId="0" xfId="3" applyFont="1"/>
    <xf numFmtId="38" fontId="4" fillId="0" borderId="0" xfId="3" applyFont="1" applyAlignment="1">
      <alignment horizontal="right"/>
    </xf>
    <xf numFmtId="38" fontId="4" fillId="0" borderId="1" xfId="3" applyFont="1" applyBorder="1"/>
    <xf numFmtId="38" fontId="4" fillId="0" borderId="8" xfId="3" applyFont="1" applyBorder="1"/>
    <xf numFmtId="38" fontId="4" fillId="0" borderId="37" xfId="3" applyFont="1" applyBorder="1" applyAlignment="1">
      <alignment horizontal="center"/>
    </xf>
    <xf numFmtId="38" fontId="4" fillId="0" borderId="38" xfId="3" applyFont="1" applyBorder="1" applyAlignment="1">
      <alignment horizontal="center"/>
    </xf>
    <xf numFmtId="38" fontId="4" fillId="0" borderId="2" xfId="3" applyFont="1" applyBorder="1" applyAlignment="1">
      <alignment horizontal="left"/>
    </xf>
    <xf numFmtId="38" fontId="4" fillId="0" borderId="0" xfId="3" applyFont="1" applyBorder="1" applyAlignment="1">
      <alignment horizontal="left"/>
    </xf>
    <xf numFmtId="38" fontId="4" fillId="0" borderId="11" xfId="3" applyFont="1" applyBorder="1" applyAlignment="1">
      <alignment horizontal="left"/>
    </xf>
    <xf numFmtId="38" fontId="4" fillId="0" borderId="2" xfId="3" applyFont="1" applyBorder="1" applyAlignment="1">
      <alignment horizontal="center"/>
    </xf>
    <xf numFmtId="38" fontId="4" fillId="0" borderId="7" xfId="3" applyFont="1" applyBorder="1" applyAlignment="1">
      <alignment horizontal="center"/>
    </xf>
    <xf numFmtId="38" fontId="4" fillId="0" borderId="0" xfId="3" applyFont="1" applyBorder="1" applyAlignment="1">
      <alignment horizontal="center"/>
    </xf>
    <xf numFmtId="38" fontId="4" fillId="0" borderId="8" xfId="3" applyFont="1" applyBorder="1" applyAlignment="1">
      <alignment horizontal="center"/>
    </xf>
    <xf numFmtId="38" fontId="4" fillId="0" borderId="9" xfId="3" applyFont="1" applyBorder="1" applyAlignment="1">
      <alignment horizontal="center"/>
    </xf>
    <xf numFmtId="38" fontId="4" fillId="0" borderId="10" xfId="3" applyFont="1" applyBorder="1" applyAlignment="1">
      <alignment horizontal="center"/>
    </xf>
    <xf numFmtId="38" fontId="4" fillId="0" borderId="3" xfId="3" applyFont="1" applyBorder="1"/>
    <xf numFmtId="38" fontId="4" fillId="0" borderId="3" xfId="3" applyFont="1" applyBorder="1" applyAlignment="1">
      <alignment horizontal="center"/>
    </xf>
    <xf numFmtId="38" fontId="4" fillId="0" borderId="6" xfId="3" applyFont="1" applyBorder="1" applyAlignment="1">
      <alignment horizontal="center"/>
    </xf>
    <xf numFmtId="38" fontId="4" fillId="0" borderId="1" xfId="3" applyFont="1" applyBorder="1" applyAlignment="1">
      <alignment horizontal="center"/>
    </xf>
    <xf numFmtId="38" fontId="4" fillId="0" borderId="12" xfId="3" applyFont="1" applyBorder="1" applyAlignment="1">
      <alignment horizontal="center"/>
    </xf>
    <xf numFmtId="38" fontId="4" fillId="0" borderId="2" xfId="3" applyFont="1" applyBorder="1"/>
    <xf numFmtId="38" fontId="4" fillId="0" borderId="5" xfId="3" applyFont="1" applyBorder="1"/>
    <xf numFmtId="38" fontId="4" fillId="0" borderId="11" xfId="3" applyFont="1" applyBorder="1"/>
    <xf numFmtId="38" fontId="4" fillId="0" borderId="6" xfId="3" applyFont="1" applyBorder="1"/>
    <xf numFmtId="38" fontId="4" fillId="0" borderId="12" xfId="3" applyFont="1" applyBorder="1"/>
    <xf numFmtId="38" fontId="4" fillId="0" borderId="37" xfId="3" applyFont="1" applyBorder="1" applyAlignment="1">
      <alignment horizontal="left"/>
    </xf>
    <xf numFmtId="38" fontId="4" fillId="0" borderId="39" xfId="3" applyFont="1" applyBorder="1" applyAlignment="1">
      <alignment horizontal="left"/>
    </xf>
    <xf numFmtId="38" fontId="4" fillId="0" borderId="38" xfId="3" applyFont="1" applyBorder="1" applyAlignment="1">
      <alignment horizontal="left"/>
    </xf>
    <xf numFmtId="38" fontId="4" fillId="0" borderId="0" xfId="3" applyFont="1" applyBorder="1" applyAlignment="1">
      <alignment horizontal="right"/>
    </xf>
    <xf numFmtId="38" fontId="4" fillId="0" borderId="11" xfId="3" applyFont="1" applyBorder="1" applyAlignment="1">
      <alignment horizontal="right"/>
    </xf>
    <xf numFmtId="177" fontId="4" fillId="0" borderId="2" xfId="3" applyNumberFormat="1" applyFont="1" applyBorder="1" applyAlignment="1">
      <alignment horizontal="left"/>
    </xf>
    <xf numFmtId="177" fontId="4" fillId="0" borderId="0" xfId="3" applyNumberFormat="1" applyFont="1" applyBorder="1" applyAlignment="1">
      <alignment horizontal="right"/>
    </xf>
    <xf numFmtId="177" fontId="4" fillId="0" borderId="11" xfId="3" applyNumberFormat="1" applyFont="1" applyBorder="1" applyAlignment="1">
      <alignment horizontal="right"/>
    </xf>
    <xf numFmtId="38" fontId="4" fillId="0" borderId="2" xfId="3" applyFont="1" applyBorder="1" applyAlignment="1">
      <alignment horizontal="right"/>
    </xf>
    <xf numFmtId="38" fontId="4" fillId="0" borderId="5" xfId="3" applyFont="1" applyBorder="1" applyAlignment="1">
      <alignment horizontal="right"/>
    </xf>
    <xf numFmtId="38" fontId="4" fillId="0" borderId="11" xfId="3" applyFont="1" applyBorder="1" applyAlignment="1">
      <alignment horizontal="right" vertical="center"/>
    </xf>
    <xf numFmtId="177" fontId="4" fillId="0" borderId="3" xfId="3" applyNumberFormat="1" applyFont="1" applyBorder="1" applyAlignment="1">
      <alignment horizontal="left"/>
    </xf>
    <xf numFmtId="177" fontId="4" fillId="0" borderId="1" xfId="3" applyNumberFormat="1" applyFont="1" applyBorder="1" applyAlignment="1">
      <alignment horizontal="right"/>
    </xf>
    <xf numFmtId="177" fontId="4" fillId="0" borderId="12" xfId="3" applyNumberFormat="1" applyFont="1" applyBorder="1" applyAlignment="1">
      <alignment horizontal="right"/>
    </xf>
    <xf numFmtId="38" fontId="4" fillId="0" borderId="0" xfId="3" quotePrefix="1" applyFont="1" applyAlignment="1">
      <alignment horizontal="right"/>
    </xf>
    <xf numFmtId="38" fontId="4" fillId="0" borderId="8" xfId="3" applyFont="1" applyBorder="1" applyAlignment="1">
      <alignment horizontal="left" vertical="center"/>
    </xf>
    <xf numFmtId="38" fontId="4" fillId="0" borderId="9" xfId="3" applyFont="1" applyBorder="1" applyAlignment="1">
      <alignment horizontal="left" vertical="center"/>
    </xf>
    <xf numFmtId="38" fontId="4" fillId="0" borderId="10" xfId="3" applyFont="1" applyBorder="1" applyAlignment="1">
      <alignment horizontal="left" vertical="center"/>
    </xf>
    <xf numFmtId="38" fontId="4" fillId="0" borderId="40" xfId="3" applyFont="1" applyBorder="1" applyAlignment="1">
      <alignment horizontal="left" vertical="center"/>
    </xf>
    <xf numFmtId="38" fontId="4" fillId="0" borderId="41" xfId="3" applyFont="1" applyBorder="1" applyAlignment="1">
      <alignment horizontal="left" vertical="center"/>
    </xf>
    <xf numFmtId="38" fontId="4" fillId="0" borderId="42" xfId="3" applyFont="1" applyBorder="1" applyAlignment="1">
      <alignment horizontal="left" vertical="center"/>
    </xf>
    <xf numFmtId="38" fontId="4" fillId="0" borderId="40" xfId="3" applyFont="1" applyBorder="1" applyAlignment="1">
      <alignment vertical="center"/>
    </xf>
    <xf numFmtId="38" fontId="4" fillId="0" borderId="41" xfId="3" applyFont="1" applyBorder="1" applyAlignment="1">
      <alignment vertical="center"/>
    </xf>
    <xf numFmtId="38" fontId="4" fillId="0" borderId="42" xfId="3" applyFont="1" applyBorder="1" applyAlignment="1">
      <alignment vertical="center"/>
    </xf>
    <xf numFmtId="38" fontId="4" fillId="0" borderId="10" xfId="3" applyFont="1" applyBorder="1" applyAlignment="1">
      <alignment horizontal="center" vertical="center"/>
    </xf>
    <xf numFmtId="38" fontId="4" fillId="0" borderId="3" xfId="3" applyFont="1" applyBorder="1" applyAlignment="1">
      <alignment horizontal="right" vertical="center"/>
    </xf>
    <xf numFmtId="38" fontId="4" fillId="0" borderId="1" xfId="3" applyFont="1" applyBorder="1" applyAlignment="1">
      <alignment horizontal="right" vertical="center"/>
    </xf>
    <xf numFmtId="178" fontId="4" fillId="0" borderId="5" xfId="3" applyNumberFormat="1" applyFont="1" applyBorder="1" applyAlignment="1">
      <alignment horizontal="right" vertical="center"/>
    </xf>
    <xf numFmtId="178" fontId="4" fillId="0" borderId="11" xfId="3" applyNumberFormat="1" applyFont="1" applyBorder="1" applyAlignment="1">
      <alignment horizontal="right" vertical="center"/>
    </xf>
    <xf numFmtId="178" fontId="4" fillId="0" borderId="6" xfId="3" applyNumberFormat="1" applyFont="1" applyBorder="1" applyAlignment="1">
      <alignment horizontal="right" vertical="center"/>
    </xf>
    <xf numFmtId="38" fontId="4" fillId="0" borderId="4" xfId="3" applyFont="1" applyBorder="1"/>
    <xf numFmtId="38" fontId="4" fillId="0" borderId="10" xfId="3" applyFont="1" applyBorder="1"/>
    <xf numFmtId="38" fontId="4" fillId="0" borderId="7" xfId="3" applyFont="1" applyBorder="1"/>
    <xf numFmtId="38" fontId="4" fillId="0" borderId="9" xfId="3" applyFont="1" applyBorder="1"/>
    <xf numFmtId="38" fontId="4" fillId="0" borderId="3" xfId="3" applyFont="1" applyBorder="1" applyAlignment="1">
      <alignment horizontal="right"/>
    </xf>
    <xf numFmtId="38" fontId="4" fillId="0" borderId="6" xfId="3" applyFont="1" applyBorder="1" applyAlignment="1">
      <alignment horizontal="right"/>
    </xf>
    <xf numFmtId="38" fontId="4" fillId="0" borderId="1" xfId="3" applyFont="1" applyBorder="1" applyAlignment="1">
      <alignment horizontal="right"/>
    </xf>
    <xf numFmtId="38" fontId="4" fillId="0" borderId="4" xfId="3" applyFont="1" applyBorder="1" applyAlignment="1">
      <alignment horizontal="center" vertical="center"/>
    </xf>
    <xf numFmtId="38" fontId="4" fillId="0" borderId="7" xfId="3" applyFont="1" applyBorder="1" applyAlignment="1">
      <alignment vertical="center"/>
    </xf>
    <xf numFmtId="38" fontId="4" fillId="0" borderId="12" xfId="3" applyFont="1" applyBorder="1" applyAlignment="1">
      <alignment horizontal="right" vertical="center"/>
    </xf>
    <xf numFmtId="0" fontId="4" fillId="0" borderId="0" xfId="16" applyFont="1" applyAlignment="1">
      <alignment horizontal="right" vertical="center"/>
    </xf>
    <xf numFmtId="0" fontId="4" fillId="0" borderId="0" xfId="12" applyFont="1" applyAlignment="1">
      <alignment vertical="center"/>
    </xf>
    <xf numFmtId="0" fontId="4" fillId="0" borderId="0" xfId="16" quotePrefix="1" applyFont="1" applyAlignment="1">
      <alignment horizontal="right" vertical="center"/>
    </xf>
    <xf numFmtId="38" fontId="4" fillId="0" borderId="9" xfId="3" applyFont="1" applyBorder="1" applyAlignment="1">
      <alignment vertical="center"/>
    </xf>
    <xf numFmtId="178" fontId="4" fillId="0" borderId="3" xfId="3" applyNumberFormat="1" applyFont="1" applyBorder="1" applyAlignment="1">
      <alignment horizontal="right" vertical="center"/>
    </xf>
    <xf numFmtId="178" fontId="4" fillId="0" borderId="2" xfId="3" applyNumberFormat="1" applyFont="1" applyBorder="1" applyAlignment="1">
      <alignment horizontal="right" vertical="center"/>
    </xf>
    <xf numFmtId="178" fontId="4" fillId="0" borderId="12" xfId="3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7" fontId="4" fillId="0" borderId="2" xfId="3" applyNumberFormat="1" applyFont="1" applyBorder="1" applyAlignment="1">
      <alignment horizontal="center" vertical="center"/>
    </xf>
    <xf numFmtId="177" fontId="4" fillId="0" borderId="0" xfId="3" applyNumberFormat="1" applyFont="1" applyBorder="1" applyAlignment="1">
      <alignment vertical="center"/>
    </xf>
    <xf numFmtId="177" fontId="4" fillId="0" borderId="0" xfId="3" applyNumberFormat="1" applyFont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left" vertical="center"/>
    </xf>
    <xf numFmtId="177" fontId="4" fillId="0" borderId="1" xfId="3" applyNumberFormat="1" applyFont="1" applyBorder="1" applyAlignment="1">
      <alignment vertical="center"/>
    </xf>
    <xf numFmtId="0" fontId="4" fillId="0" borderId="8" xfId="3" applyNumberFormat="1" applyFont="1" applyBorder="1" applyAlignment="1">
      <alignment vertical="center"/>
    </xf>
    <xf numFmtId="0" fontId="4" fillId="0" borderId="9" xfId="3" applyNumberFormat="1" applyFont="1" applyBorder="1" applyAlignment="1">
      <alignment vertical="center"/>
    </xf>
    <xf numFmtId="0" fontId="4" fillId="0" borderId="10" xfId="3" applyNumberFormat="1" applyFont="1" applyBorder="1" applyAlignment="1">
      <alignment vertical="center"/>
    </xf>
    <xf numFmtId="0" fontId="4" fillId="0" borderId="3" xfId="3" applyNumberFormat="1" applyFont="1" applyBorder="1" applyAlignment="1">
      <alignment vertical="center"/>
    </xf>
    <xf numFmtId="0" fontId="4" fillId="0" borderId="1" xfId="3" applyNumberFormat="1" applyFont="1" applyBorder="1" applyAlignment="1">
      <alignment vertical="center"/>
    </xf>
    <xf numFmtId="0" fontId="4" fillId="0" borderId="12" xfId="3" applyNumberFormat="1" applyFont="1" applyBorder="1" applyAlignment="1">
      <alignment vertical="center"/>
    </xf>
    <xf numFmtId="177" fontId="4" fillId="0" borderId="2" xfId="3" applyNumberFormat="1" applyFont="1" applyBorder="1" applyAlignment="1">
      <alignment vertical="center"/>
    </xf>
    <xf numFmtId="177" fontId="4" fillId="0" borderId="0" xfId="3" applyNumberFormat="1" applyFont="1" applyAlignment="1">
      <alignment vertical="center"/>
    </xf>
    <xf numFmtId="38" fontId="27" fillId="0" borderId="39" xfId="3" applyFont="1" applyBorder="1" applyAlignment="1">
      <alignment horizontal="center" vertical="center"/>
    </xf>
    <xf numFmtId="176" fontId="4" fillId="0" borderId="1" xfId="3" applyNumberFormat="1" applyFont="1" applyBorder="1" applyAlignment="1">
      <alignment vertical="center"/>
    </xf>
    <xf numFmtId="38" fontId="4" fillId="0" borderId="3" xfId="3" applyFont="1" applyBorder="1" applyAlignment="1">
      <alignment horizontal="left"/>
    </xf>
    <xf numFmtId="38" fontId="4" fillId="0" borderId="1" xfId="3" applyFont="1" applyBorder="1" applyAlignment="1">
      <alignment horizontal="left"/>
    </xf>
    <xf numFmtId="38" fontId="4" fillId="0" borderId="12" xfId="3" applyFont="1" applyBorder="1" applyAlignment="1">
      <alignment horizontal="left"/>
    </xf>
    <xf numFmtId="38" fontId="4" fillId="0" borderId="0" xfId="3" applyFont="1" applyBorder="1" applyAlignment="1"/>
    <xf numFmtId="38" fontId="4" fillId="0" borderId="23" xfId="3" applyFont="1" applyBorder="1" applyAlignment="1">
      <alignment horizontal="center" vertical="center"/>
    </xf>
    <xf numFmtId="38" fontId="4" fillId="0" borderId="21" xfId="3" applyFont="1" applyBorder="1" applyAlignment="1">
      <alignment vertical="center"/>
    </xf>
    <xf numFmtId="38" fontId="4" fillId="0" borderId="22" xfId="3" applyFont="1" applyBorder="1" applyAlignment="1">
      <alignment vertical="center"/>
    </xf>
    <xf numFmtId="38" fontId="4" fillId="0" borderId="3" xfId="3" applyFont="1" applyBorder="1" applyAlignment="1">
      <alignment horizontal="left" vertical="center"/>
    </xf>
    <xf numFmtId="38" fontId="4" fillId="0" borderId="23" xfId="3" applyFont="1" applyBorder="1" applyAlignment="1">
      <alignment vertical="center"/>
    </xf>
    <xf numFmtId="177" fontId="4" fillId="0" borderId="12" xfId="3" applyNumberFormat="1" applyFont="1" applyBorder="1" applyAlignment="1">
      <alignment vertical="center"/>
    </xf>
    <xf numFmtId="38" fontId="4" fillId="0" borderId="0" xfId="1" applyFont="1" applyAlignment="1">
      <alignment vertical="center"/>
    </xf>
    <xf numFmtId="0" fontId="26" fillId="0" borderId="0" xfId="1" applyNumberFormat="1" applyFont="1" applyBorder="1" applyAlignment="1">
      <alignment vertical="center"/>
    </xf>
    <xf numFmtId="38" fontId="17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0" xfId="1" applyFont="1" applyAlignment="1">
      <alignment horizontal="right" vertical="center"/>
    </xf>
    <xf numFmtId="38" fontId="4" fillId="0" borderId="1" xfId="1" applyFont="1" applyBorder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37" xfId="1" applyFont="1" applyBorder="1" applyAlignment="1">
      <alignment horizontal="centerContinuous" vertical="center"/>
    </xf>
    <xf numFmtId="38" fontId="4" fillId="0" borderId="38" xfId="1" applyFont="1" applyBorder="1" applyAlignment="1">
      <alignment horizontal="centerContinuous" vertical="center"/>
    </xf>
    <xf numFmtId="38" fontId="8" fillId="0" borderId="37" xfId="1" applyFont="1" applyBorder="1" applyAlignment="1">
      <alignment horizontal="centerContinuous" vertical="center"/>
    </xf>
    <xf numFmtId="38" fontId="8" fillId="0" borderId="39" xfId="1" applyFont="1" applyBorder="1" applyAlignment="1">
      <alignment horizontal="centerContinuous" vertical="center"/>
    </xf>
    <xf numFmtId="38" fontId="8" fillId="0" borderId="38" xfId="1" applyFont="1" applyBorder="1" applyAlignment="1">
      <alignment horizontal="centerContinuous" vertical="center"/>
    </xf>
    <xf numFmtId="38" fontId="4" fillId="0" borderId="2" xfId="1" applyFont="1" applyBorder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4" fillId="0" borderId="10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178" fontId="4" fillId="0" borderId="7" xfId="1" applyNumberFormat="1" applyFont="1" applyBorder="1" applyAlignment="1">
      <alignment vertical="center"/>
    </xf>
    <xf numFmtId="178" fontId="4" fillId="0" borderId="9" xfId="1" applyNumberFormat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178" fontId="4" fillId="0" borderId="2" xfId="1" applyNumberFormat="1" applyFont="1" applyBorder="1" applyAlignment="1">
      <alignment vertical="center"/>
    </xf>
    <xf numFmtId="178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3" xfId="1" applyNumberFormat="1" applyFont="1" applyBorder="1" applyAlignment="1">
      <alignment vertical="center"/>
    </xf>
    <xf numFmtId="178" fontId="4" fillId="0" borderId="6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vertical="center"/>
    </xf>
    <xf numFmtId="178" fontId="4" fillId="0" borderId="11" xfId="1" applyNumberFormat="1" applyFont="1" applyBorder="1" applyAlignment="1">
      <alignment vertical="center"/>
    </xf>
    <xf numFmtId="178" fontId="4" fillId="0" borderId="12" xfId="1" applyNumberFormat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3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8" fillId="0" borderId="3" xfId="1" applyFont="1" applyBorder="1" applyAlignment="1">
      <alignment horizontal="centerContinuous" vertical="center"/>
    </xf>
    <xf numFmtId="38" fontId="8" fillId="0" borderId="1" xfId="1" applyFont="1" applyBorder="1" applyAlignment="1">
      <alignment horizontal="centerContinuous" vertical="center"/>
    </xf>
    <xf numFmtId="38" fontId="8" fillId="0" borderId="12" xfId="1" applyFont="1" applyBorder="1" applyAlignment="1">
      <alignment horizontal="centerContinuous" vertical="center"/>
    </xf>
    <xf numFmtId="38" fontId="4" fillId="0" borderId="5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2" xfId="1" applyNumberFormat="1" applyFont="1" applyBorder="1" applyAlignment="1">
      <alignment horizontal="right"/>
    </xf>
    <xf numFmtId="38" fontId="4" fillId="0" borderId="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26" fillId="0" borderId="0" xfId="1" applyFont="1" applyAlignment="1">
      <alignment vertical="center"/>
    </xf>
    <xf numFmtId="38" fontId="17" fillId="0" borderId="0" xfId="1" applyFont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8" fillId="0" borderId="37" xfId="1" applyFont="1" applyBorder="1" applyAlignment="1">
      <alignment vertical="center"/>
    </xf>
    <xf numFmtId="38" fontId="8" fillId="0" borderId="39" xfId="1" applyFont="1" applyBorder="1" applyAlignment="1">
      <alignment vertical="center"/>
    </xf>
    <xf numFmtId="38" fontId="8" fillId="0" borderId="38" xfId="1" applyFont="1" applyBorder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1" xfId="1" applyFont="1" applyBorder="1" applyAlignment="1">
      <alignment horizontal="centerContinuous" vertical="center"/>
    </xf>
    <xf numFmtId="38" fontId="8" fillId="0" borderId="7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38" fontId="8" fillId="0" borderId="2" xfId="1" applyFont="1" applyBorder="1" applyAlignment="1">
      <alignment horizontal="centerContinuous"/>
    </xf>
    <xf numFmtId="38" fontId="8" fillId="0" borderId="0" xfId="1" applyFont="1" applyBorder="1" applyAlignment="1">
      <alignment horizontal="centerContinuous"/>
    </xf>
    <xf numFmtId="38" fontId="8" fillId="0" borderId="11" xfId="1" applyFont="1" applyBorder="1" applyAlignment="1">
      <alignment horizontal="right"/>
    </xf>
    <xf numFmtId="181" fontId="8" fillId="0" borderId="2" xfId="1" applyNumberFormat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0" fontId="8" fillId="0" borderId="2" xfId="1" applyNumberFormat="1" applyFont="1" applyBorder="1" applyAlignment="1">
      <alignment horizontal="centerContinuous"/>
    </xf>
    <xf numFmtId="177" fontId="8" fillId="0" borderId="2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177" fontId="8" fillId="0" borderId="11" xfId="1" applyNumberFormat="1" applyFont="1" applyBorder="1" applyAlignment="1">
      <alignment horizontal="right"/>
    </xf>
    <xf numFmtId="177" fontId="8" fillId="0" borderId="2" xfId="1" applyNumberFormat="1" applyFont="1" applyBorder="1" applyAlignment="1">
      <alignment horizontal="centerContinuous"/>
    </xf>
    <xf numFmtId="177" fontId="8" fillId="0" borderId="0" xfId="1" applyNumberFormat="1" applyFont="1" applyBorder="1" applyAlignment="1">
      <alignment horizontal="centerContinuous"/>
    </xf>
    <xf numFmtId="178" fontId="4" fillId="0" borderId="5" xfId="1" applyNumberFormat="1" applyFont="1" applyBorder="1" applyAlignment="1">
      <alignment horizontal="right" vertical="center"/>
    </xf>
    <xf numFmtId="177" fontId="8" fillId="0" borderId="3" xfId="1" applyNumberFormat="1" applyFont="1" applyBorder="1" applyAlignment="1">
      <alignment horizontal="right"/>
    </xf>
    <xf numFmtId="177" fontId="8" fillId="0" borderId="1" xfId="1" applyNumberFormat="1" applyFont="1" applyBorder="1" applyAlignment="1">
      <alignment horizontal="right"/>
    </xf>
    <xf numFmtId="177" fontId="8" fillId="0" borderId="12" xfId="1" applyNumberFormat="1" applyFont="1" applyBorder="1" applyAlignment="1">
      <alignment horizontal="right"/>
    </xf>
    <xf numFmtId="38" fontId="4" fillId="0" borderId="0" xfId="1" quotePrefix="1" applyFont="1" applyAlignment="1">
      <alignment horizontal="right"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178" fontId="4" fillId="0" borderId="10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178" fontId="4" fillId="0" borderId="11" xfId="1" applyNumberFormat="1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17" fillId="0" borderId="0" xfId="1" applyFont="1"/>
    <xf numFmtId="38" fontId="4" fillId="0" borderId="0" xfId="1" applyFont="1"/>
    <xf numFmtId="38" fontId="8" fillId="0" borderId="0" xfId="1" applyFont="1"/>
    <xf numFmtId="38" fontId="4" fillId="0" borderId="1" xfId="1" applyFont="1" applyBorder="1"/>
    <xf numFmtId="180" fontId="4" fillId="0" borderId="2" xfId="1" applyNumberFormat="1" applyFont="1" applyBorder="1" applyAlignment="1">
      <alignment horizontal="right" vertical="center"/>
    </xf>
    <xf numFmtId="180" fontId="4" fillId="0" borderId="0" xfId="1" applyNumberFormat="1" applyFont="1" applyBorder="1" applyAlignment="1">
      <alignment vertical="center"/>
    </xf>
    <xf numFmtId="180" fontId="4" fillId="0" borderId="11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180" fontId="4" fillId="0" borderId="1" xfId="1" applyNumberFormat="1" applyFont="1" applyBorder="1" applyAlignment="1">
      <alignment vertical="center"/>
    </xf>
    <xf numFmtId="180" fontId="4" fillId="0" borderId="12" xfId="1" applyNumberFormat="1" applyFont="1" applyBorder="1" applyAlignment="1">
      <alignment vertical="center"/>
    </xf>
    <xf numFmtId="180" fontId="4" fillId="0" borderId="6" xfId="1" applyNumberFormat="1" applyFont="1" applyBorder="1" applyAlignment="1">
      <alignment vertical="center"/>
    </xf>
    <xf numFmtId="180" fontId="8" fillId="0" borderId="2" xfId="1" applyNumberFormat="1" applyFont="1" applyBorder="1" applyAlignment="1">
      <alignment horizontal="centerContinuous"/>
    </xf>
    <xf numFmtId="180" fontId="8" fillId="0" borderId="0" xfId="1" applyNumberFormat="1" applyFont="1" applyBorder="1" applyAlignment="1">
      <alignment horizontal="centerContinuous"/>
    </xf>
    <xf numFmtId="180" fontId="8" fillId="0" borderId="11" xfId="1" applyNumberFormat="1" applyFont="1" applyBorder="1" applyAlignment="1">
      <alignment horizontal="right"/>
    </xf>
    <xf numFmtId="180" fontId="8" fillId="0" borderId="11" xfId="1" applyNumberFormat="1" applyFont="1" applyBorder="1" applyAlignment="1">
      <alignment horizontal="centerContinuous"/>
    </xf>
    <xf numFmtId="180" fontId="4" fillId="0" borderId="5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0" xfId="1" applyFont="1" applyAlignment="1"/>
    <xf numFmtId="180" fontId="4" fillId="0" borderId="2" xfId="1" applyNumberFormat="1" applyFont="1" applyBorder="1" applyAlignment="1">
      <alignment vertical="center"/>
    </xf>
    <xf numFmtId="180" fontId="4" fillId="0" borderId="6" xfId="1" applyNumberFormat="1" applyFont="1" applyBorder="1" applyAlignment="1">
      <alignment horizontal="right" vertical="center"/>
    </xf>
    <xf numFmtId="38" fontId="4" fillId="0" borderId="2" xfId="1" applyFont="1" applyBorder="1"/>
    <xf numFmtId="38" fontId="8" fillId="0" borderId="2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17" fillId="0" borderId="0" xfId="12" applyFont="1" applyAlignment="1">
      <alignment vertical="center"/>
    </xf>
    <xf numFmtId="0" fontId="8" fillId="0" borderId="0" xfId="12" applyFont="1" applyAlignment="1">
      <alignment vertical="center"/>
    </xf>
    <xf numFmtId="0" fontId="4" fillId="0" borderId="0" xfId="10" applyFont="1" applyAlignment="1">
      <alignment horizontal="right" vertical="center"/>
    </xf>
    <xf numFmtId="0" fontId="4" fillId="0" borderId="1" xfId="12" applyFont="1" applyBorder="1" applyAlignment="1">
      <alignment vertical="center"/>
    </xf>
    <xf numFmtId="0" fontId="8" fillId="0" borderId="8" xfId="12" applyFont="1" applyBorder="1" applyAlignment="1">
      <alignment vertical="center"/>
    </xf>
    <xf numFmtId="0" fontId="8" fillId="0" borderId="37" xfId="12" applyFont="1" applyBorder="1" applyAlignment="1">
      <alignment horizontal="centerContinuous" vertical="center"/>
    </xf>
    <xf numFmtId="0" fontId="8" fillId="0" borderId="38" xfId="12" applyFont="1" applyBorder="1" applyAlignment="1">
      <alignment horizontal="centerContinuous" vertical="center"/>
    </xf>
    <xf numFmtId="178" fontId="8" fillId="0" borderId="37" xfId="12" applyNumberFormat="1" applyFont="1" applyBorder="1" applyAlignment="1">
      <alignment horizontal="centerContinuous" vertical="center"/>
    </xf>
    <xf numFmtId="178" fontId="8" fillId="0" borderId="39" xfId="12" applyNumberFormat="1" applyFont="1" applyBorder="1" applyAlignment="1">
      <alignment horizontal="centerContinuous" vertical="center"/>
    </xf>
    <xf numFmtId="178" fontId="8" fillId="0" borderId="38" xfId="12" applyNumberFormat="1" applyFont="1" applyBorder="1" applyAlignment="1">
      <alignment horizontal="centerContinuous" vertical="center"/>
    </xf>
    <xf numFmtId="0" fontId="8" fillId="0" borderId="2" xfId="12" applyFont="1" applyBorder="1" applyAlignment="1">
      <alignment vertical="center"/>
    </xf>
    <xf numFmtId="38" fontId="4" fillId="0" borderId="39" xfId="1" applyFont="1" applyBorder="1" applyAlignment="1">
      <alignment horizontal="centerContinuous" vertical="center"/>
    </xf>
    <xf numFmtId="178" fontId="8" fillId="0" borderId="4" xfId="12" applyNumberFormat="1" applyFont="1" applyBorder="1" applyAlignment="1">
      <alignment horizontal="distributed" vertical="center" justifyLastLine="1"/>
    </xf>
    <xf numFmtId="178" fontId="8" fillId="0" borderId="4" xfId="12" applyNumberFormat="1" applyFont="1" applyBorder="1" applyAlignment="1">
      <alignment horizontal="center" vertical="center" shrinkToFit="1"/>
    </xf>
    <xf numFmtId="178" fontId="4" fillId="0" borderId="7" xfId="12" applyNumberFormat="1" applyFont="1" applyBorder="1" applyAlignment="1">
      <alignment vertical="center"/>
    </xf>
    <xf numFmtId="0" fontId="4" fillId="0" borderId="0" xfId="12" applyFont="1" applyBorder="1" applyAlignment="1">
      <alignment vertical="center"/>
    </xf>
    <xf numFmtId="0" fontId="4" fillId="0" borderId="2" xfId="10" applyFont="1" applyBorder="1" applyAlignment="1">
      <alignment horizontal="right" vertical="center"/>
    </xf>
    <xf numFmtId="0" fontId="4" fillId="0" borderId="0" xfId="10" applyFont="1" applyBorder="1" applyAlignment="1">
      <alignment vertical="center"/>
    </xf>
    <xf numFmtId="0" fontId="4" fillId="0" borderId="11" xfId="10" applyFont="1" applyBorder="1" applyAlignment="1">
      <alignment vertical="center"/>
    </xf>
    <xf numFmtId="178" fontId="4" fillId="0" borderId="5" xfId="12" applyNumberFormat="1" applyFont="1" applyBorder="1" applyAlignment="1">
      <alignment vertical="center"/>
    </xf>
    <xf numFmtId="0" fontId="4" fillId="0" borderId="3" xfId="10" applyFont="1" applyBorder="1" applyAlignment="1">
      <alignment horizontal="right" vertical="center"/>
    </xf>
    <xf numFmtId="0" fontId="4" fillId="0" borderId="1" xfId="10" applyFont="1" applyBorder="1" applyAlignment="1">
      <alignment vertical="center"/>
    </xf>
    <xf numFmtId="0" fontId="4" fillId="0" borderId="12" xfId="10" applyFont="1" applyBorder="1" applyAlignment="1">
      <alignment vertical="center"/>
    </xf>
    <xf numFmtId="178" fontId="4" fillId="0" borderId="6" xfId="12" applyNumberFormat="1" applyFont="1" applyBorder="1" applyAlignment="1">
      <alignment vertical="center"/>
    </xf>
    <xf numFmtId="0" fontId="4" fillId="0" borderId="2" xfId="12" applyFont="1" applyBorder="1" applyAlignment="1">
      <alignment horizontal="right" vertical="center"/>
    </xf>
    <xf numFmtId="0" fontId="4" fillId="0" borderId="11" xfId="12" applyFont="1" applyBorder="1" applyAlignment="1">
      <alignment vertical="center"/>
    </xf>
    <xf numFmtId="0" fontId="4" fillId="0" borderId="2" xfId="12" applyFont="1" applyBorder="1" applyAlignment="1">
      <alignment vertical="center"/>
    </xf>
    <xf numFmtId="3" fontId="4" fillId="0" borderId="2" xfId="12" applyNumberFormat="1" applyFont="1" applyBorder="1" applyAlignment="1">
      <alignment vertical="center"/>
    </xf>
    <xf numFmtId="3" fontId="4" fillId="0" borderId="5" xfId="12" applyNumberFormat="1" applyFont="1" applyBorder="1" applyAlignment="1">
      <alignment vertical="center"/>
    </xf>
    <xf numFmtId="0" fontId="4" fillId="0" borderId="3" xfId="12" applyFont="1" applyBorder="1" applyAlignment="1">
      <alignment vertical="center"/>
    </xf>
    <xf numFmtId="0" fontId="4" fillId="0" borderId="12" xfId="12" applyFont="1" applyBorder="1" applyAlignment="1">
      <alignment vertical="center"/>
    </xf>
    <xf numFmtId="3" fontId="4" fillId="0" borderId="6" xfId="12" applyNumberFormat="1" applyFont="1" applyBorder="1" applyAlignment="1">
      <alignment vertical="center"/>
    </xf>
    <xf numFmtId="3" fontId="4" fillId="0" borderId="0" xfId="12" applyNumberFormat="1" applyFont="1" applyBorder="1" applyAlignment="1">
      <alignment vertical="center"/>
    </xf>
    <xf numFmtId="4" fontId="4" fillId="0" borderId="0" xfId="12" applyNumberFormat="1" applyFont="1" applyBorder="1" applyAlignment="1">
      <alignment vertical="center"/>
    </xf>
    <xf numFmtId="0" fontId="8" fillId="0" borderId="8" xfId="1" applyNumberFormat="1" applyFont="1" applyBorder="1" applyAlignment="1">
      <alignment horizontal="centerContinuous" vertical="center"/>
    </xf>
    <xf numFmtId="0" fontId="8" fillId="0" borderId="10" xfId="1" applyNumberFormat="1" applyFont="1" applyBorder="1" applyAlignment="1">
      <alignment horizontal="centerContinuous" vertical="center"/>
    </xf>
    <xf numFmtId="38" fontId="8" fillId="0" borderId="9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178" fontId="4" fillId="0" borderId="3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left" vertical="center"/>
    </xf>
    <xf numFmtId="178" fontId="4" fillId="0" borderId="2" xfId="1" applyNumberFormat="1" applyFont="1" applyBorder="1" applyAlignment="1">
      <alignment horizontal="left" vertical="center"/>
    </xf>
    <xf numFmtId="178" fontId="4" fillId="0" borderId="5" xfId="1" applyNumberFormat="1" applyFont="1" applyBorder="1" applyAlignment="1">
      <alignment horizontal="left" vertical="center"/>
    </xf>
    <xf numFmtId="178" fontId="4" fillId="0" borderId="11" xfId="1" applyNumberFormat="1" applyFont="1" applyBorder="1" applyAlignment="1">
      <alignment horizontal="left" vertical="center"/>
    </xf>
    <xf numFmtId="178" fontId="4" fillId="0" borderId="12" xfId="1" applyNumberFormat="1" applyFont="1" applyBorder="1" applyAlignment="1">
      <alignment horizontal="left" vertical="center"/>
    </xf>
    <xf numFmtId="182" fontId="4" fillId="0" borderId="2" xfId="8" applyNumberFormat="1" applyFont="1" applyBorder="1" applyAlignment="1">
      <alignment horizontal="centerContinuous" vertical="center"/>
    </xf>
    <xf numFmtId="0" fontId="4" fillId="0" borderId="0" xfId="8" applyFont="1" applyBorder="1" applyAlignment="1">
      <alignment horizontal="centerContinuous" vertical="center"/>
    </xf>
    <xf numFmtId="0" fontId="4" fillId="0" borderId="2" xfId="8" applyFont="1" applyBorder="1" applyAlignment="1">
      <alignment horizontal="centerContinuous" vertical="center"/>
    </xf>
    <xf numFmtId="0" fontId="4" fillId="0" borderId="0" xfId="8" applyFont="1" applyBorder="1" applyAlignment="1">
      <alignment horizontal="right" vertical="center"/>
    </xf>
    <xf numFmtId="177" fontId="4" fillId="0" borderId="2" xfId="8" applyNumberFormat="1" applyFont="1" applyBorder="1" applyAlignment="1">
      <alignment horizontal="centerContinuous" vertical="center"/>
    </xf>
    <xf numFmtId="177" fontId="4" fillId="0" borderId="0" xfId="8" applyNumberFormat="1" applyFont="1" applyBorder="1" applyAlignment="1">
      <alignment horizontal="right" vertical="center"/>
    </xf>
    <xf numFmtId="177" fontId="4" fillId="0" borderId="3" xfId="8" applyNumberFormat="1" applyFont="1" applyBorder="1" applyAlignment="1">
      <alignment horizontal="centerContinuous" vertical="center"/>
    </xf>
    <xf numFmtId="177" fontId="4" fillId="0" borderId="1" xfId="8" applyNumberFormat="1" applyFont="1" applyBorder="1" applyAlignment="1">
      <alignment horizontal="right" vertical="center"/>
    </xf>
    <xf numFmtId="178" fontId="4" fillId="0" borderId="6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8" fontId="4" fillId="0" borderId="11" xfId="1" applyNumberFormat="1" applyFont="1" applyFill="1" applyBorder="1" applyAlignment="1">
      <alignment vertical="center"/>
    </xf>
    <xf numFmtId="178" fontId="4" fillId="0" borderId="12" xfId="1" applyNumberFormat="1" applyFont="1" applyFill="1" applyBorder="1" applyAlignment="1">
      <alignment vertical="center"/>
    </xf>
    <xf numFmtId="178" fontId="4" fillId="0" borderId="1" xfId="1" applyNumberFormat="1" applyFont="1" applyBorder="1" applyAlignment="1">
      <alignment horizontal="left" vertical="center"/>
    </xf>
    <xf numFmtId="38" fontId="4" fillId="0" borderId="12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0" xfId="1" quotePrefix="1" applyFont="1" applyFill="1" applyAlignment="1">
      <alignment horizontal="right"/>
    </xf>
    <xf numFmtId="38" fontId="4" fillId="0" borderId="8" xfId="1" applyFont="1" applyBorder="1" applyAlignment="1">
      <alignment horizontal="centerContinuous" vertical="center" shrinkToFit="1"/>
    </xf>
    <xf numFmtId="38" fontId="8" fillId="0" borderId="9" xfId="1" applyFont="1" applyBorder="1" applyAlignment="1">
      <alignment horizontal="centerContinuous" vertical="center" shrinkToFit="1"/>
    </xf>
    <xf numFmtId="38" fontId="8" fillId="0" borderId="10" xfId="1" applyFont="1" applyBorder="1" applyAlignment="1">
      <alignment horizontal="centerContinuous" vertical="center" shrinkToFit="1"/>
    </xf>
    <xf numFmtId="178" fontId="4" fillId="0" borderId="6" xfId="1" applyNumberFormat="1" applyFont="1" applyBorder="1" applyAlignment="1">
      <alignment horizontal="right" vertical="center"/>
    </xf>
    <xf numFmtId="0" fontId="8" fillId="0" borderId="2" xfId="1" applyNumberFormat="1" applyFont="1" applyBorder="1" applyAlignment="1">
      <alignment horizontal="centerContinuous" vertical="center"/>
    </xf>
    <xf numFmtId="0" fontId="8" fillId="0" borderId="11" xfId="1" applyNumberFormat="1" applyFont="1" applyBorder="1" applyAlignment="1">
      <alignment horizontal="centerContinuous" vertical="center"/>
    </xf>
    <xf numFmtId="38" fontId="8" fillId="0" borderId="11" xfId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178" fontId="8" fillId="0" borderId="37" xfId="1" applyNumberFormat="1" applyFont="1" applyBorder="1" applyAlignment="1">
      <alignment horizontal="centerContinuous" vertical="center"/>
    </xf>
    <xf numFmtId="178" fontId="4" fillId="0" borderId="38" xfId="1" applyNumberFormat="1" applyFont="1" applyBorder="1" applyAlignment="1">
      <alignment horizontal="centerContinuous" vertical="center"/>
    </xf>
    <xf numFmtId="178" fontId="4" fillId="0" borderId="37" xfId="1" applyNumberFormat="1" applyFont="1" applyBorder="1" applyAlignment="1">
      <alignment horizontal="centerContinuous" vertical="center"/>
    </xf>
    <xf numFmtId="178" fontId="4" fillId="0" borderId="39" xfId="1" applyNumberFormat="1" applyFont="1" applyBorder="1" applyAlignment="1">
      <alignment horizontal="centerContinuous" vertical="center"/>
    </xf>
    <xf numFmtId="178" fontId="4" fillId="0" borderId="3" xfId="1" applyNumberFormat="1" applyFont="1" applyBorder="1" applyAlignment="1">
      <alignment horizontal="centerContinuous" vertical="center"/>
    </xf>
    <xf numFmtId="178" fontId="4" fillId="0" borderId="4" xfId="1" applyNumberFormat="1" applyFont="1" applyBorder="1" applyAlignment="1">
      <alignment horizontal="distributed" vertical="center" justifyLastLine="1"/>
    </xf>
    <xf numFmtId="178" fontId="27" fillId="0" borderId="4" xfId="1" applyNumberFormat="1" applyFont="1" applyBorder="1" applyAlignment="1">
      <alignment horizontal="distributed" vertical="center" justifyLastLine="1"/>
    </xf>
    <xf numFmtId="178" fontId="4" fillId="0" borderId="3" xfId="1" applyNumberFormat="1" applyFont="1" applyBorder="1" applyAlignment="1">
      <alignment horizontal="right" vertical="center"/>
    </xf>
    <xf numFmtId="181" fontId="4" fillId="0" borderId="2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horizontal="centerContinuous" vertical="center"/>
    </xf>
    <xf numFmtId="178" fontId="4" fillId="0" borderId="12" xfId="1" applyNumberFormat="1" applyFont="1" applyBorder="1" applyAlignment="1">
      <alignment horizontal="centerContinuous" vertical="center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/>
    <xf numFmtId="0" fontId="26" fillId="0" borderId="0" xfId="13" applyFont="1" applyBorder="1" applyAlignment="1">
      <alignment vertical="center"/>
    </xf>
    <xf numFmtId="0" fontId="4" fillId="0" borderId="0" xfId="13" applyFont="1" applyBorder="1" applyAlignment="1">
      <alignment vertical="center"/>
    </xf>
    <xf numFmtId="0" fontId="4" fillId="0" borderId="0" xfId="13" applyFont="1" applyAlignment="1">
      <alignment vertical="center"/>
    </xf>
    <xf numFmtId="0" fontId="4" fillId="0" borderId="0" xfId="13" applyFont="1" applyAlignment="1">
      <alignment horizontal="right" vertical="center"/>
    </xf>
    <xf numFmtId="0" fontId="4" fillId="0" borderId="1" xfId="13" applyFont="1" applyBorder="1" applyAlignment="1">
      <alignment vertical="center"/>
    </xf>
    <xf numFmtId="0" fontId="4" fillId="0" borderId="8" xfId="16" applyFont="1" applyBorder="1" applyAlignment="1">
      <alignment vertical="center"/>
    </xf>
    <xf numFmtId="0" fontId="4" fillId="0" borderId="37" xfId="16" applyFont="1" applyBorder="1" applyAlignment="1">
      <alignment horizontal="center" vertical="center"/>
    </xf>
    <xf numFmtId="0" fontId="4" fillId="0" borderId="38" xfId="16" applyFont="1" applyBorder="1" applyAlignment="1">
      <alignment horizontal="center" vertical="center"/>
    </xf>
    <xf numFmtId="0" fontId="4" fillId="0" borderId="37" xfId="13" applyFont="1" applyBorder="1" applyAlignment="1">
      <alignment horizontal="center" vertical="center"/>
    </xf>
    <xf numFmtId="0" fontId="4" fillId="0" borderId="38" xfId="13" applyFont="1" applyBorder="1" applyAlignment="1">
      <alignment horizontal="center" vertical="center"/>
    </xf>
    <xf numFmtId="0" fontId="4" fillId="0" borderId="2" xfId="16" applyFont="1" applyBorder="1" applyAlignment="1">
      <alignment horizontal="left" vertical="center"/>
    </xf>
    <xf numFmtId="0" fontId="4" fillId="0" borderId="0" xfId="16" applyFont="1" applyBorder="1" applyAlignment="1">
      <alignment horizontal="left" vertical="center"/>
    </xf>
    <xf numFmtId="0" fontId="4" fillId="0" borderId="11" xfId="16" applyFont="1" applyBorder="1" applyAlignment="1">
      <alignment horizontal="left" vertical="center"/>
    </xf>
    <xf numFmtId="0" fontId="4" fillId="0" borderId="8" xfId="13" applyFont="1" applyBorder="1" applyAlignment="1">
      <alignment horizontal="center" vertical="center"/>
    </xf>
    <xf numFmtId="0" fontId="4" fillId="0" borderId="7" xfId="13" applyFont="1" applyBorder="1" applyAlignment="1">
      <alignment horizontal="center" vertical="center"/>
    </xf>
    <xf numFmtId="0" fontId="4" fillId="0" borderId="9" xfId="13" applyFont="1" applyBorder="1" applyAlignment="1">
      <alignment horizontal="center" vertical="center"/>
    </xf>
    <xf numFmtId="0" fontId="4" fillId="0" borderId="3" xfId="16" applyFont="1" applyBorder="1" applyAlignment="1">
      <alignment vertical="center"/>
    </xf>
    <xf numFmtId="0" fontId="4" fillId="0" borderId="1" xfId="16" applyFont="1" applyBorder="1" applyAlignment="1">
      <alignment vertical="center"/>
    </xf>
    <xf numFmtId="0" fontId="4" fillId="0" borderId="3" xfId="13" applyFont="1" applyBorder="1" applyAlignment="1">
      <alignment horizontal="center" vertical="center"/>
    </xf>
    <xf numFmtId="0" fontId="4" fillId="0" borderId="6" xfId="13" applyFont="1" applyBorder="1" applyAlignment="1">
      <alignment horizontal="center" vertical="center"/>
    </xf>
    <xf numFmtId="0" fontId="4" fillId="0" borderId="1" xfId="13" applyFont="1" applyBorder="1" applyAlignment="1">
      <alignment horizontal="center" vertical="center"/>
    </xf>
    <xf numFmtId="0" fontId="4" fillId="0" borderId="2" xfId="13" applyFont="1" applyBorder="1" applyAlignment="1">
      <alignment vertical="center"/>
    </xf>
    <xf numFmtId="3" fontId="4" fillId="0" borderId="2" xfId="13" applyNumberFormat="1" applyFont="1" applyBorder="1" applyAlignment="1">
      <alignment vertical="center"/>
    </xf>
    <xf numFmtId="3" fontId="4" fillId="0" borderId="5" xfId="13" applyNumberFormat="1" applyFont="1" applyBorder="1" applyAlignment="1">
      <alignment vertical="center"/>
    </xf>
    <xf numFmtId="3" fontId="4" fillId="0" borderId="7" xfId="13" applyNumberFormat="1" applyFont="1" applyBorder="1" applyAlignment="1">
      <alignment vertical="center"/>
    </xf>
    <xf numFmtId="0" fontId="4" fillId="0" borderId="3" xfId="13" applyFont="1" applyBorder="1" applyAlignment="1">
      <alignment vertical="center"/>
    </xf>
    <xf numFmtId="3" fontId="4" fillId="0" borderId="3" xfId="13" applyNumberFormat="1" applyFont="1" applyBorder="1" applyAlignment="1">
      <alignment vertical="center"/>
    </xf>
    <xf numFmtId="3" fontId="4" fillId="0" borderId="6" xfId="13" applyNumberFormat="1" applyFont="1" applyBorder="1" applyAlignment="1">
      <alignment vertical="center"/>
    </xf>
    <xf numFmtId="3" fontId="4" fillId="0" borderId="1" xfId="13" applyNumberFormat="1" applyFont="1" applyBorder="1" applyAlignment="1">
      <alignment vertical="center"/>
    </xf>
    <xf numFmtId="3" fontId="4" fillId="0" borderId="11" xfId="13" applyNumberFormat="1" applyFont="1" applyBorder="1" applyAlignment="1">
      <alignment vertical="center"/>
    </xf>
    <xf numFmtId="3" fontId="4" fillId="0" borderId="12" xfId="13" applyNumberFormat="1" applyFont="1" applyBorder="1" applyAlignment="1">
      <alignment vertical="center"/>
    </xf>
    <xf numFmtId="38" fontId="4" fillId="0" borderId="2" xfId="1" applyFont="1" applyBorder="1" applyAlignment="1">
      <alignment horizontal="center"/>
    </xf>
    <xf numFmtId="38" fontId="4" fillId="0" borderId="11" xfId="1" applyFont="1" applyBorder="1" applyAlignment="1">
      <alignment horizontal="right"/>
    </xf>
    <xf numFmtId="0" fontId="4" fillId="0" borderId="5" xfId="13" applyFont="1" applyBorder="1" applyAlignment="1">
      <alignment vertical="center"/>
    </xf>
    <xf numFmtId="38" fontId="4" fillId="0" borderId="2" xfId="1" applyFont="1" applyBorder="1" applyAlignment="1"/>
    <xf numFmtId="177" fontId="4" fillId="0" borderId="2" xfId="1" applyNumberFormat="1" applyFont="1" applyBorder="1" applyAlignment="1">
      <alignment horizontal="center"/>
    </xf>
    <xf numFmtId="177" fontId="4" fillId="0" borderId="0" xfId="1" applyNumberFormat="1" applyFont="1" applyBorder="1" applyAlignment="1">
      <alignment horizontal="right"/>
    </xf>
    <xf numFmtId="177" fontId="4" fillId="0" borderId="11" xfId="1" applyNumberFormat="1" applyFont="1" applyBorder="1" applyAlignment="1">
      <alignment horizontal="right"/>
    </xf>
    <xf numFmtId="177" fontId="4" fillId="0" borderId="2" xfId="1" applyNumberFormat="1" applyFont="1" applyBorder="1" applyAlignment="1"/>
    <xf numFmtId="3" fontId="4" fillId="0" borderId="2" xfId="13" applyNumberFormat="1" applyFont="1" applyBorder="1" applyAlignment="1">
      <alignment horizontal="right" vertical="center"/>
    </xf>
    <xf numFmtId="3" fontId="4" fillId="0" borderId="5" xfId="13" applyNumberFormat="1" applyFont="1" applyBorder="1" applyAlignment="1">
      <alignment horizontal="right" vertical="center"/>
    </xf>
    <xf numFmtId="3" fontId="4" fillId="0" borderId="0" xfId="13" applyNumberFormat="1" applyFont="1" applyBorder="1" applyAlignment="1">
      <alignment horizontal="right" vertical="center"/>
    </xf>
    <xf numFmtId="177" fontId="4" fillId="0" borderId="2" xfId="1" applyNumberFormat="1" applyFont="1" applyBorder="1" applyAlignment="1">
      <alignment horizontal="center" wrapText="1"/>
    </xf>
    <xf numFmtId="177" fontId="4" fillId="0" borderId="3" xfId="1" applyNumberFormat="1" applyFont="1" applyBorder="1" applyAlignment="1">
      <alignment horizontal="center"/>
    </xf>
    <xf numFmtId="177" fontId="4" fillId="0" borderId="1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0" fontId="4" fillId="0" borderId="0" xfId="16" applyFont="1" applyAlignment="1">
      <alignment horizontal="right"/>
    </xf>
    <xf numFmtId="0" fontId="4" fillId="0" borderId="0" xfId="16" quotePrefix="1" applyFont="1" applyAlignment="1">
      <alignment horizontal="right"/>
    </xf>
    <xf numFmtId="0" fontId="4" fillId="0" borderId="0" xfId="13" applyFont="1" applyBorder="1" applyAlignment="1">
      <alignment horizontal="right" vertical="center"/>
    </xf>
    <xf numFmtId="177" fontId="4" fillId="0" borderId="3" xfId="1" applyNumberFormat="1" applyFont="1" applyBorder="1" applyAlignment="1"/>
    <xf numFmtId="3" fontId="4" fillId="0" borderId="3" xfId="13" applyNumberFormat="1" applyFont="1" applyBorder="1" applyAlignment="1">
      <alignment horizontal="right" vertical="center"/>
    </xf>
    <xf numFmtId="3" fontId="4" fillId="0" borderId="6" xfId="13" applyNumberFormat="1" applyFont="1" applyBorder="1" applyAlignment="1">
      <alignment horizontal="right" vertical="center"/>
    </xf>
    <xf numFmtId="3" fontId="4" fillId="0" borderId="1" xfId="13" applyNumberFormat="1" applyFont="1" applyBorder="1" applyAlignment="1">
      <alignment horizontal="right" vertical="center"/>
    </xf>
    <xf numFmtId="0" fontId="4" fillId="0" borderId="8" xfId="13" applyFont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13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3" xfId="16" applyFont="1" applyBorder="1" applyAlignment="1">
      <alignment horizontal="center" vertical="center"/>
    </xf>
    <xf numFmtId="0" fontId="4" fillId="0" borderId="12" xfId="16" applyFont="1" applyBorder="1" applyAlignment="1">
      <alignment horizontal="center" vertical="center"/>
    </xf>
    <xf numFmtId="0" fontId="4" fillId="0" borderId="11" xfId="13" applyFont="1" applyBorder="1" applyAlignment="1">
      <alignment vertical="center"/>
    </xf>
    <xf numFmtId="0" fontId="4" fillId="0" borderId="2" xfId="13" applyFont="1" applyBorder="1" applyAlignment="1">
      <alignment horizontal="center" vertical="center"/>
    </xf>
    <xf numFmtId="0" fontId="4" fillId="0" borderId="5" xfId="13" applyFont="1" applyBorder="1" applyAlignment="1">
      <alignment horizontal="center" vertical="center"/>
    </xf>
    <xf numFmtId="0" fontId="4" fillId="0" borderId="12" xfId="13" applyFont="1" applyBorder="1" applyAlignment="1">
      <alignment vertical="center"/>
    </xf>
    <xf numFmtId="38" fontId="4" fillId="0" borderId="12" xfId="1" applyFont="1" applyBorder="1" applyAlignment="1">
      <alignment horizontal="right" vertical="center"/>
    </xf>
    <xf numFmtId="38" fontId="4" fillId="0" borderId="8" xfId="1" applyFont="1" applyBorder="1"/>
    <xf numFmtId="38" fontId="4" fillId="0" borderId="37" xfId="1" applyFont="1" applyBorder="1" applyAlignment="1">
      <alignment horizontal="center" vertical="center"/>
    </xf>
    <xf numFmtId="38" fontId="4" fillId="0" borderId="39" xfId="1" applyFont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2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3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7" xfId="1" applyFont="1" applyBorder="1"/>
    <xf numFmtId="38" fontId="4" fillId="0" borderId="9" xfId="1" applyFont="1" applyBorder="1"/>
    <xf numFmtId="0" fontId="0" fillId="0" borderId="0" xfId="0" applyBorder="1"/>
    <xf numFmtId="38" fontId="4" fillId="0" borderId="5" xfId="1" applyFont="1" applyBorder="1"/>
    <xf numFmtId="38" fontId="4" fillId="0" borderId="1" xfId="1" applyFont="1" applyBorder="1" applyAlignment="1">
      <alignment horizontal="center"/>
    </xf>
    <xf numFmtId="38" fontId="4" fillId="0" borderId="6" xfId="1" applyFont="1" applyBorder="1"/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1" xfId="1" applyFont="1" applyBorder="1"/>
    <xf numFmtId="38" fontId="4" fillId="0" borderId="6" xfId="1" applyFont="1" applyBorder="1" applyAlignment="1">
      <alignment horizontal="right"/>
    </xf>
    <xf numFmtId="38" fontId="4" fillId="0" borderId="12" xfId="1" applyFont="1" applyBorder="1"/>
    <xf numFmtId="38" fontId="4" fillId="0" borderId="1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/>
    </xf>
    <xf numFmtId="38" fontId="4" fillId="0" borderId="37" xfId="1" applyFont="1" applyBorder="1" applyAlignment="1">
      <alignment horizontal="center"/>
    </xf>
    <xf numFmtId="38" fontId="4" fillId="0" borderId="38" xfId="1" applyFont="1" applyBorder="1" applyAlignment="1">
      <alignment horizontal="center"/>
    </xf>
    <xf numFmtId="0" fontId="4" fillId="0" borderId="0" xfId="14" applyFont="1" applyBorder="1" applyAlignment="1">
      <alignment horizontal="right" vertical="center"/>
    </xf>
    <xf numFmtId="0" fontId="4" fillId="0" borderId="5" xfId="14" applyFont="1" applyBorder="1" applyAlignment="1">
      <alignment horizontal="right" vertical="center"/>
    </xf>
    <xf numFmtId="38" fontId="4" fillId="0" borderId="1" xfId="1" applyFont="1" applyBorder="1" applyAlignment="1">
      <alignment horizontal="right"/>
    </xf>
    <xf numFmtId="178" fontId="4" fillId="0" borderId="12" xfId="1" applyNumberFormat="1" applyFont="1" applyBorder="1" applyAlignment="1">
      <alignment horizontal="right" vertical="center"/>
    </xf>
    <xf numFmtId="38" fontId="4" fillId="0" borderId="3" xfId="1" applyFont="1" applyBorder="1" applyAlignment="1">
      <alignment horizontal="right"/>
    </xf>
    <xf numFmtId="0" fontId="4" fillId="0" borderId="0" xfId="14" applyFont="1" applyAlignment="1">
      <alignment vertical="center"/>
    </xf>
    <xf numFmtId="0" fontId="4" fillId="0" borderId="0" xfId="14" applyFont="1" applyAlignment="1">
      <alignment horizontal="right" vertical="center"/>
    </xf>
    <xf numFmtId="0" fontId="4" fillId="0" borderId="1" xfId="14" applyFont="1" applyBorder="1" applyAlignment="1">
      <alignment vertical="center"/>
    </xf>
    <xf numFmtId="0" fontId="4" fillId="0" borderId="0" xfId="14" applyFont="1" applyBorder="1" applyAlignment="1">
      <alignment vertical="center"/>
    </xf>
    <xf numFmtId="0" fontId="4" fillId="0" borderId="3" xfId="14" applyFont="1" applyBorder="1" applyAlignment="1">
      <alignment horizontal="center" vertical="center"/>
    </xf>
    <xf numFmtId="0" fontId="4" fillId="0" borderId="4" xfId="14" applyFont="1" applyBorder="1" applyAlignment="1">
      <alignment horizontal="center" vertical="center"/>
    </xf>
    <xf numFmtId="0" fontId="4" fillId="0" borderId="1" xfId="14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14" applyFont="1" applyBorder="1" applyAlignment="1">
      <alignment horizontal="right" vertical="center"/>
    </xf>
    <xf numFmtId="3" fontId="4" fillId="0" borderId="5" xfId="14" applyNumberFormat="1" applyFont="1" applyBorder="1" applyAlignment="1">
      <alignment vertical="center"/>
    </xf>
    <xf numFmtId="0" fontId="4" fillId="0" borderId="2" xfId="10" applyFont="1" applyBorder="1" applyAlignment="1">
      <alignment vertical="center"/>
    </xf>
    <xf numFmtId="0" fontId="4" fillId="0" borderId="0" xfId="10" applyFont="1" applyBorder="1" applyAlignment="1">
      <alignment horizontal="center" vertical="center"/>
    </xf>
    <xf numFmtId="0" fontId="4" fillId="0" borderId="0" xfId="10" applyFont="1" applyAlignment="1">
      <alignment vertical="center"/>
    </xf>
    <xf numFmtId="0" fontId="4" fillId="0" borderId="3" xfId="10" applyFont="1" applyBorder="1" applyAlignment="1">
      <alignment vertical="center"/>
    </xf>
    <xf numFmtId="0" fontId="4" fillId="0" borderId="1" xfId="10" applyFont="1" applyBorder="1" applyAlignment="1">
      <alignment horizontal="center" vertical="center"/>
    </xf>
    <xf numFmtId="0" fontId="4" fillId="0" borderId="3" xfId="14" applyFont="1" applyBorder="1" applyAlignment="1">
      <alignment horizontal="right" vertical="center"/>
    </xf>
    <xf numFmtId="0" fontId="4" fillId="0" borderId="6" xfId="14" applyFont="1" applyBorder="1" applyAlignment="1">
      <alignment horizontal="right" vertical="center"/>
    </xf>
    <xf numFmtId="0" fontId="4" fillId="0" borderId="1" xfId="14" applyFont="1" applyBorder="1" applyAlignment="1">
      <alignment horizontal="right" vertical="center"/>
    </xf>
    <xf numFmtId="3" fontId="4" fillId="0" borderId="6" xfId="14" applyNumberFormat="1" applyFont="1" applyBorder="1" applyAlignment="1">
      <alignment vertical="center"/>
    </xf>
    <xf numFmtId="3" fontId="4" fillId="0" borderId="5" xfId="14" applyNumberFormat="1" applyFont="1" applyBorder="1" applyAlignment="1">
      <alignment horizontal="right" vertical="center"/>
    </xf>
    <xf numFmtId="3" fontId="4" fillId="0" borderId="0" xfId="14" applyNumberFormat="1" applyFont="1" applyBorder="1" applyAlignment="1">
      <alignment horizontal="right" vertical="center"/>
    </xf>
    <xf numFmtId="0" fontId="4" fillId="0" borderId="2" xfId="14" applyFont="1" applyBorder="1" applyAlignment="1">
      <alignment vertical="center"/>
    </xf>
    <xf numFmtId="0" fontId="4" fillId="0" borderId="0" xfId="14" applyFont="1" applyBorder="1" applyAlignment="1">
      <alignment horizontal="center" vertical="center"/>
    </xf>
    <xf numFmtId="3" fontId="4" fillId="0" borderId="2" xfId="14" applyNumberFormat="1" applyFont="1" applyBorder="1" applyAlignment="1">
      <alignment vertical="center"/>
    </xf>
    <xf numFmtId="0" fontId="4" fillId="0" borderId="11" xfId="14" applyFont="1" applyBorder="1" applyAlignment="1">
      <alignment vertical="center"/>
    </xf>
    <xf numFmtId="38" fontId="4" fillId="0" borderId="5" xfId="14" applyNumberFormat="1" applyFont="1" applyBorder="1" applyAlignment="1">
      <alignment vertical="center"/>
    </xf>
    <xf numFmtId="0" fontId="4" fillId="0" borderId="11" xfId="14" applyFont="1" applyBorder="1" applyAlignment="1">
      <alignment horizontal="right" vertical="center"/>
    </xf>
    <xf numFmtId="0" fontId="4" fillId="0" borderId="3" xfId="14" applyFont="1" applyBorder="1" applyAlignment="1">
      <alignment vertical="center"/>
    </xf>
    <xf numFmtId="0" fontId="4" fillId="0" borderId="12" xfId="14" applyFont="1" applyBorder="1" applyAlignment="1">
      <alignment vertical="center"/>
    </xf>
    <xf numFmtId="0" fontId="4" fillId="0" borderId="12" xfId="14" applyFont="1" applyBorder="1" applyAlignment="1">
      <alignment horizontal="right" vertical="center"/>
    </xf>
    <xf numFmtId="4" fontId="4" fillId="0" borderId="0" xfId="14" applyNumberFormat="1" applyFont="1" applyBorder="1" applyAlignment="1">
      <alignment vertical="center"/>
    </xf>
    <xf numFmtId="3" fontId="4" fillId="0" borderId="0" xfId="14" applyNumberFormat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177" fontId="4" fillId="0" borderId="2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3" xfId="1" applyNumberFormat="1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4" fillId="0" borderId="12" xfId="1" applyNumberFormat="1" applyFont="1" applyBorder="1" applyAlignment="1">
      <alignment vertical="center"/>
    </xf>
    <xf numFmtId="38" fontId="4" fillId="0" borderId="0" xfId="1" applyFont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0" fontId="4" fillId="0" borderId="0" xfId="11" applyFont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7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5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/>
    <xf numFmtId="3" fontId="4" fillId="0" borderId="5" xfId="1" applyNumberFormat="1" applyFont="1" applyBorder="1" applyAlignment="1"/>
    <xf numFmtId="3" fontId="4" fillId="0" borderId="0" xfId="1" applyNumberFormat="1" applyFont="1" applyBorder="1" applyAlignment="1"/>
    <xf numFmtId="3" fontId="4" fillId="0" borderId="2" xfId="1" applyNumberFormat="1" applyFont="1" applyBorder="1" applyAlignment="1">
      <alignment horizontal="right"/>
    </xf>
    <xf numFmtId="3" fontId="4" fillId="0" borderId="5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179" fontId="0" fillId="0" borderId="6" xfId="1" applyNumberFormat="1" applyFont="1" applyBorder="1"/>
    <xf numFmtId="38" fontId="4" fillId="0" borderId="43" xfId="1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44" xfId="1" applyFont="1" applyBorder="1" applyAlignment="1">
      <alignment vertical="center"/>
    </xf>
    <xf numFmtId="38" fontId="4" fillId="0" borderId="35" xfId="1" applyFont="1" applyBorder="1" applyAlignment="1">
      <alignment horizontal="right" vertical="center"/>
    </xf>
    <xf numFmtId="38" fontId="4" fillId="0" borderId="8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7" fontId="4" fillId="0" borderId="11" xfId="1" applyNumberFormat="1" applyFont="1" applyBorder="1" applyAlignment="1">
      <alignment vertical="center"/>
    </xf>
    <xf numFmtId="38" fontId="26" fillId="0" borderId="0" xfId="1" applyFont="1"/>
    <xf numFmtId="38" fontId="4" fillId="0" borderId="37" xfId="1" applyFont="1" applyBorder="1" applyAlignment="1">
      <alignment horizontal="left"/>
    </xf>
    <xf numFmtId="38" fontId="4" fillId="0" borderId="39" xfId="1" applyFont="1" applyBorder="1" applyAlignment="1">
      <alignment horizontal="left"/>
    </xf>
    <xf numFmtId="38" fontId="4" fillId="0" borderId="38" xfId="1" applyFont="1" applyBorder="1" applyAlignment="1">
      <alignment horizontal="left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177" fontId="4" fillId="0" borderId="2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left"/>
    </xf>
    <xf numFmtId="38" fontId="4" fillId="0" borderId="40" xfId="1" applyFont="1" applyBorder="1" applyAlignment="1">
      <alignment horizontal="left" vertical="center"/>
    </xf>
    <xf numFmtId="38" fontId="4" fillId="0" borderId="41" xfId="1" applyFont="1" applyBorder="1" applyAlignment="1">
      <alignment horizontal="left" vertical="center"/>
    </xf>
    <xf numFmtId="38" fontId="4" fillId="0" borderId="42" xfId="1" applyFont="1" applyBorder="1" applyAlignment="1">
      <alignment horizontal="left" vertical="center"/>
    </xf>
    <xf numFmtId="38" fontId="27" fillId="0" borderId="39" xfId="1" applyFont="1" applyBorder="1" applyAlignment="1">
      <alignment horizontal="center" vertical="center"/>
    </xf>
    <xf numFmtId="0" fontId="13" fillId="0" borderId="0" xfId="17" applyFont="1" applyAlignment="1">
      <alignment horizontal="center"/>
    </xf>
    <xf numFmtId="0" fontId="1" fillId="0" borderId="0" xfId="7" applyAlignment="1"/>
    <xf numFmtId="0" fontId="34" fillId="0" borderId="37" xfId="7" applyFont="1" applyBorder="1" applyAlignment="1">
      <alignment horizontal="distributed" vertical="center" justifyLastLine="1"/>
    </xf>
    <xf numFmtId="0" fontId="33" fillId="0" borderId="39" xfId="7" applyFont="1" applyBorder="1" applyAlignment="1">
      <alignment horizontal="distributed" vertical="center" justifyLastLine="1"/>
    </xf>
    <xf numFmtId="0" fontId="33" fillId="0" borderId="38" xfId="7" applyFont="1" applyBorder="1" applyAlignment="1">
      <alignment horizontal="distributed" vertical="center" justifyLastLine="1"/>
    </xf>
    <xf numFmtId="0" fontId="34" fillId="0" borderId="45" xfId="7" applyFont="1" applyBorder="1" applyAlignment="1">
      <alignment horizontal="center" vertical="center" shrinkToFit="1"/>
    </xf>
    <xf numFmtId="0" fontId="33" fillId="0" borderId="45" xfId="7" applyFont="1" applyBorder="1" applyAlignment="1">
      <alignment horizontal="center" vertical="center" shrinkToFit="1"/>
    </xf>
    <xf numFmtId="0" fontId="34" fillId="0" borderId="7" xfId="7" applyFont="1" applyBorder="1" applyAlignment="1">
      <alignment horizontal="distributed" vertical="center" justifyLastLine="1" shrinkToFit="1"/>
    </xf>
    <xf numFmtId="0" fontId="33" fillId="0" borderId="6" xfId="7" applyFont="1" applyBorder="1" applyAlignment="1">
      <alignment horizontal="distributed" vertical="center" justifyLastLine="1" shrinkToFit="1"/>
    </xf>
    <xf numFmtId="38" fontId="4" fillId="0" borderId="37" xfId="3" applyFont="1" applyBorder="1" applyAlignment="1">
      <alignment horizontal="center" vertical="center"/>
    </xf>
    <xf numFmtId="38" fontId="4" fillId="0" borderId="39" xfId="3" applyFont="1" applyBorder="1" applyAlignment="1">
      <alignment horizontal="center" vertical="center"/>
    </xf>
    <xf numFmtId="38" fontId="4" fillId="0" borderId="38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/>
    </xf>
    <xf numFmtId="38" fontId="4" fillId="0" borderId="1" xfId="3" applyFont="1" applyBorder="1" applyAlignment="1">
      <alignment horizontal="center" vertical="center"/>
    </xf>
    <xf numFmtId="38" fontId="4" fillId="0" borderId="12" xfId="3" applyFont="1" applyBorder="1" applyAlignment="1">
      <alignment horizontal="center" vertical="center"/>
    </xf>
    <xf numFmtId="38" fontId="4" fillId="0" borderId="37" xfId="3" applyFont="1" applyBorder="1" applyAlignment="1">
      <alignment horizontal="center"/>
    </xf>
    <xf numFmtId="38" fontId="4" fillId="0" borderId="39" xfId="3" applyFont="1" applyBorder="1" applyAlignment="1">
      <alignment horizontal="center"/>
    </xf>
    <xf numFmtId="38" fontId="4" fillId="0" borderId="38" xfId="3" applyFont="1" applyBorder="1" applyAlignment="1">
      <alignment horizontal="center"/>
    </xf>
    <xf numFmtId="38" fontId="4" fillId="0" borderId="3" xfId="3" applyFont="1" applyBorder="1" applyAlignment="1">
      <alignment horizontal="center"/>
    </xf>
    <xf numFmtId="38" fontId="4" fillId="0" borderId="1" xfId="3" applyFont="1" applyBorder="1" applyAlignment="1">
      <alignment horizontal="center"/>
    </xf>
    <xf numFmtId="38" fontId="4" fillId="0" borderId="12" xfId="3" applyFont="1" applyBorder="1" applyAlignment="1">
      <alignment horizontal="center"/>
    </xf>
    <xf numFmtId="38" fontId="4" fillId="0" borderId="40" xfId="3" applyFont="1" applyBorder="1" applyAlignment="1">
      <alignment horizontal="center" vertical="center"/>
    </xf>
    <xf numFmtId="38" fontId="4" fillId="0" borderId="41" xfId="3" applyFont="1" applyBorder="1" applyAlignment="1">
      <alignment horizontal="center" vertical="center"/>
    </xf>
    <xf numFmtId="38" fontId="4" fillId="0" borderId="42" xfId="3" applyFont="1" applyBorder="1" applyAlignment="1">
      <alignment horizontal="center" vertical="center"/>
    </xf>
    <xf numFmtId="38" fontId="4" fillId="0" borderId="8" xfId="3" applyFont="1" applyBorder="1" applyAlignment="1">
      <alignment horizontal="center" vertical="center"/>
    </xf>
    <xf numFmtId="38" fontId="4" fillId="0" borderId="9" xfId="3" applyFont="1" applyBorder="1" applyAlignment="1">
      <alignment horizontal="center" vertical="center"/>
    </xf>
    <xf numFmtId="38" fontId="4" fillId="0" borderId="10" xfId="3" applyFont="1" applyBorder="1" applyAlignment="1">
      <alignment horizontal="center" vertical="center"/>
    </xf>
    <xf numFmtId="0" fontId="4" fillId="0" borderId="37" xfId="13" applyFont="1" applyBorder="1" applyAlignment="1">
      <alignment horizontal="center" vertical="center"/>
    </xf>
    <xf numFmtId="0" fontId="4" fillId="0" borderId="39" xfId="13" applyFont="1" applyBorder="1" applyAlignment="1">
      <alignment horizontal="center" vertical="center"/>
    </xf>
    <xf numFmtId="0" fontId="4" fillId="0" borderId="38" xfId="13" applyFont="1" applyBorder="1" applyAlignment="1">
      <alignment horizontal="center" vertical="center"/>
    </xf>
    <xf numFmtId="0" fontId="4" fillId="0" borderId="3" xfId="13" applyFont="1" applyBorder="1" applyAlignment="1">
      <alignment horizontal="center" vertical="center"/>
    </xf>
    <xf numFmtId="0" fontId="4" fillId="0" borderId="1" xfId="13" applyFont="1" applyBorder="1" applyAlignment="1">
      <alignment horizontal="center" vertical="center"/>
    </xf>
    <xf numFmtId="0" fontId="4" fillId="0" borderId="12" xfId="13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9" xfId="1" applyFont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37" xfId="1" applyFont="1" applyBorder="1" applyAlignment="1">
      <alignment horizontal="center"/>
    </xf>
    <xf numFmtId="38" fontId="4" fillId="0" borderId="39" xfId="1" applyFont="1" applyBorder="1" applyAlignment="1">
      <alignment horizontal="center"/>
    </xf>
    <xf numFmtId="38" fontId="4" fillId="0" borderId="38" xfId="1" applyFont="1" applyBorder="1" applyAlignment="1">
      <alignment horizontal="center"/>
    </xf>
    <xf numFmtId="0" fontId="4" fillId="0" borderId="37" xfId="14" applyFont="1" applyBorder="1" applyAlignment="1">
      <alignment horizontal="center" vertical="center"/>
    </xf>
    <xf numFmtId="0" fontId="4" fillId="0" borderId="39" xfId="14" applyFont="1" applyBorder="1" applyAlignment="1">
      <alignment horizontal="center" vertical="center"/>
    </xf>
    <xf numFmtId="0" fontId="4" fillId="0" borderId="38" xfId="14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4" fillId="0" borderId="8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38" fontId="4" fillId="0" borderId="41" xfId="1" applyFont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37" xfId="15" applyFont="1" applyBorder="1" applyAlignment="1">
      <alignment horizontal="center" vertical="center"/>
    </xf>
    <xf numFmtId="0" fontId="4" fillId="0" borderId="38" xfId="15" applyFont="1" applyBorder="1" applyAlignment="1">
      <alignment horizontal="center" vertical="center"/>
    </xf>
    <xf numFmtId="0" fontId="4" fillId="0" borderId="3" xfId="15" applyFont="1" applyBorder="1" applyAlignment="1">
      <alignment horizontal="left" vertical="center"/>
    </xf>
    <xf numFmtId="0" fontId="4" fillId="0" borderId="1" xfId="15" applyFont="1" applyBorder="1" applyAlignment="1">
      <alignment horizontal="left" vertical="center"/>
    </xf>
    <xf numFmtId="0" fontId="4" fillId="0" borderId="12" xfId="15" applyFont="1" applyBorder="1" applyAlignment="1">
      <alignment horizontal="left" vertical="center"/>
    </xf>
    <xf numFmtId="0" fontId="4" fillId="0" borderId="39" xfId="15" applyFont="1" applyBorder="1" applyAlignment="1">
      <alignment horizontal="center" vertical="center"/>
    </xf>
  </cellXfs>
  <cellStyles count="19">
    <cellStyle name="桁区切り" xfId="1" builtinId="6"/>
    <cellStyle name="桁区切り 2" xfId="2" xr:uid="{00000000-0005-0000-0000-000001000000}"/>
    <cellStyle name="桁区切り 3" xfId="3" xr:uid="{00000000-0005-0000-0000-000002000000}"/>
    <cellStyle name="取引価格情報＿送信用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_センター情報１０月分" xfId="8" xr:uid="{00000000-0005-0000-0000-000008000000}"/>
    <cellStyle name="標準_業務月報　　　　　　　　　　目次" xfId="9" xr:uid="{00000000-0005-0000-0000-000009000000}"/>
    <cellStyle name="標準_業務月報　Ｐ　５４～　５９　和牛「３」　　　　近畿" xfId="10" xr:uid="{00000000-0005-0000-0000-00000A000000}"/>
    <cellStyle name="標準_業務月報　Ｐ　６８～　７３　乳牛「２・３」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85725</xdr:rowOff>
    </xdr:from>
    <xdr:to>
      <xdr:col>3</xdr:col>
      <xdr:colOff>428625</xdr:colOff>
      <xdr:row>4</xdr:row>
      <xdr:rowOff>95250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4DC04AAF-69AB-D12C-06B4-53193E674B67}"/>
            </a:ext>
          </a:extLst>
        </xdr:cNvPr>
        <xdr:cNvSpPr>
          <a:spLocks noChangeArrowheads="1"/>
        </xdr:cNvSpPr>
      </xdr:nvSpPr>
      <xdr:spPr bwMode="auto">
        <a:xfrm>
          <a:off x="657225" y="390525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32" customWidth="1"/>
    <col min="2" max="2" width="8.75" style="32" customWidth="1"/>
    <col min="3" max="3" width="6.625" style="32" customWidth="1"/>
    <col min="4" max="4" width="7.125" style="32" customWidth="1"/>
    <col min="5" max="5" width="7.375" style="32" customWidth="1"/>
    <col min="6" max="6" width="5.5" style="32" customWidth="1"/>
    <col min="7" max="7" width="19.25" style="32" customWidth="1"/>
    <col min="8" max="8" width="9.625" style="32" customWidth="1"/>
    <col min="9" max="9" width="4.75" style="32" customWidth="1"/>
    <col min="10" max="16384" width="7.5" style="32"/>
  </cols>
  <sheetData>
    <row r="1" spans="2:9" x14ac:dyDescent="0.15">
      <c r="D1" s="33"/>
    </row>
    <row r="2" spans="2:9" x14ac:dyDescent="0.15">
      <c r="B2" s="33"/>
      <c r="C2" s="33"/>
      <c r="D2" s="33"/>
    </row>
    <row r="10" spans="2:9" ht="42" x14ac:dyDescent="0.4">
      <c r="G10" s="34" t="s">
        <v>35</v>
      </c>
      <c r="H10" s="34"/>
    </row>
    <row r="11" spans="2:9" ht="30" customHeight="1" x14ac:dyDescent="0.4">
      <c r="G11" s="35"/>
      <c r="H11" s="35"/>
    </row>
    <row r="12" spans="2:9" ht="42" x14ac:dyDescent="0.4">
      <c r="G12" s="36" t="s">
        <v>36</v>
      </c>
      <c r="H12" s="36"/>
    </row>
    <row r="13" spans="2:9" ht="42" x14ac:dyDescent="0.4">
      <c r="G13" s="36"/>
      <c r="H13" s="36"/>
    </row>
    <row r="14" spans="2:9" ht="18" customHeight="1" x14ac:dyDescent="0.4">
      <c r="G14" s="36"/>
      <c r="H14" s="36"/>
    </row>
    <row r="15" spans="2:9" ht="18" customHeight="1" x14ac:dyDescent="0.4">
      <c r="G15" s="36"/>
      <c r="H15" s="36"/>
    </row>
    <row r="16" spans="2:9" ht="17.25" x14ac:dyDescent="0.2">
      <c r="I16" s="37" t="s">
        <v>37</v>
      </c>
    </row>
    <row r="17" spans="7:10" ht="17.25" x14ac:dyDescent="0.2">
      <c r="I17" s="37"/>
    </row>
    <row r="18" spans="7:10" ht="17.25" x14ac:dyDescent="0.2">
      <c r="H18" s="716" t="s">
        <v>38</v>
      </c>
      <c r="I18" s="717"/>
      <c r="J18" s="717"/>
    </row>
    <row r="20" spans="7:10" ht="18" customHeight="1" x14ac:dyDescent="0.15"/>
    <row r="21" spans="7:10" ht="18" customHeight="1" x14ac:dyDescent="0.15"/>
    <row r="22" spans="7:10" ht="21" x14ac:dyDescent="0.2">
      <c r="I22" s="38" t="s">
        <v>39</v>
      </c>
    </row>
    <row r="23" spans="7:10" x14ac:dyDescent="0.15">
      <c r="I23" s="39"/>
    </row>
    <row r="24" spans="7:10" ht="29.25" customHeight="1" x14ac:dyDescent="0.3">
      <c r="I24" s="40" t="s">
        <v>40</v>
      </c>
    </row>
    <row r="25" spans="7:10" x14ac:dyDescent="0.15">
      <c r="I25" s="39"/>
    </row>
    <row r="26" spans="7:10" ht="21" customHeight="1" x14ac:dyDescent="0.15">
      <c r="G26" s="41"/>
      <c r="I26" s="42" t="s">
        <v>41</v>
      </c>
    </row>
  </sheetData>
  <mergeCells count="1">
    <mergeCell ref="H18:J18"/>
  </mergeCells>
  <phoneticPr fontId="5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7"/>
  <sheetViews>
    <sheetView topLeftCell="A10" zoomScale="75" workbookViewId="0"/>
  </sheetViews>
  <sheetFormatPr defaultColWidth="7.5" defaultRowHeight="12" x14ac:dyDescent="0.15"/>
  <cols>
    <col min="1" max="1" width="1.75" style="216" customWidth="1"/>
    <col min="2" max="2" width="4.125" style="216" customWidth="1"/>
    <col min="3" max="3" width="3.125" style="216" customWidth="1"/>
    <col min="4" max="4" width="2.625" style="216" customWidth="1"/>
    <col min="5" max="7" width="5.875" style="216" customWidth="1"/>
    <col min="8" max="8" width="8.125" style="216" customWidth="1"/>
    <col min="9" max="11" width="5.875" style="216" customWidth="1"/>
    <col min="12" max="12" width="8.125" style="216" customWidth="1"/>
    <col min="13" max="15" width="5.875" style="216" customWidth="1"/>
    <col min="16" max="16" width="8.125" style="216" customWidth="1"/>
    <col min="17" max="19" width="5.875" style="216" customWidth="1"/>
    <col min="20" max="20" width="8.125" style="216" customWidth="1"/>
    <col min="21" max="23" width="5.875" style="216" customWidth="1"/>
    <col min="24" max="24" width="8.125" style="216" customWidth="1"/>
    <col min="25" max="16384" width="7.5" style="216"/>
  </cols>
  <sheetData>
    <row r="3" spans="2:24" x14ac:dyDescent="0.15">
      <c r="B3" s="216" t="s">
        <v>138</v>
      </c>
    </row>
    <row r="4" spans="2:24" x14ac:dyDescent="0.1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X4" s="217" t="s">
        <v>117</v>
      </c>
    </row>
    <row r="5" spans="2:24" ht="6" customHeight="1" x14ac:dyDescent="0.15">
      <c r="B5" s="133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133"/>
      <c r="X5" s="217"/>
    </row>
    <row r="6" spans="2:24" x14ac:dyDescent="0.15">
      <c r="B6" s="219"/>
      <c r="C6" s="220" t="s">
        <v>118</v>
      </c>
      <c r="D6" s="221"/>
      <c r="E6" s="731" t="s">
        <v>139</v>
      </c>
      <c r="F6" s="732"/>
      <c r="G6" s="732"/>
      <c r="H6" s="733"/>
      <c r="I6" s="731" t="s">
        <v>140</v>
      </c>
      <c r="J6" s="732"/>
      <c r="K6" s="732"/>
      <c r="L6" s="733"/>
      <c r="M6" s="731" t="s">
        <v>141</v>
      </c>
      <c r="N6" s="732"/>
      <c r="O6" s="732"/>
      <c r="P6" s="733"/>
      <c r="Q6" s="731" t="s">
        <v>142</v>
      </c>
      <c r="R6" s="732"/>
      <c r="S6" s="732"/>
      <c r="T6" s="733"/>
      <c r="U6" s="731" t="s">
        <v>143</v>
      </c>
      <c r="V6" s="732"/>
      <c r="W6" s="732"/>
      <c r="X6" s="733"/>
    </row>
    <row r="7" spans="2:24" x14ac:dyDescent="0.15">
      <c r="B7" s="222" t="s">
        <v>124</v>
      </c>
      <c r="C7" s="223"/>
      <c r="D7" s="224"/>
      <c r="E7" s="225" t="s">
        <v>125</v>
      </c>
      <c r="F7" s="226" t="s">
        <v>126</v>
      </c>
      <c r="G7" s="227" t="s">
        <v>127</v>
      </c>
      <c r="H7" s="226" t="s">
        <v>128</v>
      </c>
      <c r="I7" s="225" t="s">
        <v>125</v>
      </c>
      <c r="J7" s="226" t="s">
        <v>126</v>
      </c>
      <c r="K7" s="228" t="s">
        <v>127</v>
      </c>
      <c r="L7" s="226" t="s">
        <v>128</v>
      </c>
      <c r="M7" s="225" t="s">
        <v>125</v>
      </c>
      <c r="N7" s="226" t="s">
        <v>126</v>
      </c>
      <c r="O7" s="228" t="s">
        <v>127</v>
      </c>
      <c r="P7" s="226" t="s">
        <v>128</v>
      </c>
      <c r="Q7" s="228" t="s">
        <v>125</v>
      </c>
      <c r="R7" s="226" t="s">
        <v>126</v>
      </c>
      <c r="S7" s="228" t="s">
        <v>127</v>
      </c>
      <c r="T7" s="226" t="s">
        <v>128</v>
      </c>
      <c r="U7" s="226" t="s">
        <v>125</v>
      </c>
      <c r="V7" s="229" t="s">
        <v>126</v>
      </c>
      <c r="W7" s="226" t="s">
        <v>127</v>
      </c>
      <c r="X7" s="230" t="s">
        <v>128</v>
      </c>
    </row>
    <row r="8" spans="2:24" x14ac:dyDescent="0.15">
      <c r="B8" s="231"/>
      <c r="C8" s="218"/>
      <c r="D8" s="218"/>
      <c r="E8" s="232"/>
      <c r="F8" s="233"/>
      <c r="G8" s="234" t="s">
        <v>129</v>
      </c>
      <c r="H8" s="233"/>
      <c r="I8" s="232"/>
      <c r="J8" s="233"/>
      <c r="K8" s="232" t="s">
        <v>129</v>
      </c>
      <c r="L8" s="233"/>
      <c r="M8" s="232"/>
      <c r="N8" s="233"/>
      <c r="O8" s="232" t="s">
        <v>129</v>
      </c>
      <c r="P8" s="233"/>
      <c r="Q8" s="232"/>
      <c r="R8" s="233"/>
      <c r="S8" s="232" t="s">
        <v>129</v>
      </c>
      <c r="T8" s="233"/>
      <c r="U8" s="233"/>
      <c r="V8" s="234"/>
      <c r="W8" s="233" t="s">
        <v>129</v>
      </c>
      <c r="X8" s="235"/>
    </row>
    <row r="9" spans="2:24" x14ac:dyDescent="0.15">
      <c r="B9" s="187" t="s">
        <v>95</v>
      </c>
      <c r="C9" s="202">
        <v>17</v>
      </c>
      <c r="D9" s="203" t="s">
        <v>96</v>
      </c>
      <c r="E9" s="236">
        <v>2640</v>
      </c>
      <c r="F9" s="237">
        <v>3292</v>
      </c>
      <c r="G9" s="133">
        <v>3066</v>
      </c>
      <c r="H9" s="237">
        <v>55319</v>
      </c>
      <c r="I9" s="236">
        <v>2560</v>
      </c>
      <c r="J9" s="237">
        <v>3085</v>
      </c>
      <c r="K9" s="236">
        <v>2701</v>
      </c>
      <c r="L9" s="237">
        <v>45795</v>
      </c>
      <c r="M9" s="236">
        <v>1258</v>
      </c>
      <c r="N9" s="237">
        <v>1575</v>
      </c>
      <c r="O9" s="236">
        <v>1348</v>
      </c>
      <c r="P9" s="237">
        <v>77152</v>
      </c>
      <c r="Q9" s="206">
        <v>2657</v>
      </c>
      <c r="R9" s="206">
        <v>3001</v>
      </c>
      <c r="S9" s="206">
        <v>2861</v>
      </c>
      <c r="T9" s="237">
        <v>287013</v>
      </c>
      <c r="U9" s="237">
        <v>5250</v>
      </c>
      <c r="V9" s="133">
        <v>6136</v>
      </c>
      <c r="W9" s="237">
        <v>5485</v>
      </c>
      <c r="X9" s="238">
        <v>30960</v>
      </c>
    </row>
    <row r="10" spans="2:24" x14ac:dyDescent="0.15">
      <c r="B10" s="204"/>
      <c r="C10" s="196">
        <v>18</v>
      </c>
      <c r="D10" s="209"/>
      <c r="E10" s="236">
        <v>3046</v>
      </c>
      <c r="F10" s="237">
        <v>3518</v>
      </c>
      <c r="G10" s="133">
        <v>3321</v>
      </c>
      <c r="H10" s="237">
        <v>53831</v>
      </c>
      <c r="I10" s="236">
        <v>2520</v>
      </c>
      <c r="J10" s="237">
        <v>3113</v>
      </c>
      <c r="K10" s="236">
        <v>2825</v>
      </c>
      <c r="L10" s="237">
        <v>62648</v>
      </c>
      <c r="M10" s="236">
        <v>1155</v>
      </c>
      <c r="N10" s="237">
        <v>1598</v>
      </c>
      <c r="O10" s="236">
        <v>1334</v>
      </c>
      <c r="P10" s="237">
        <v>66669</v>
      </c>
      <c r="Q10" s="206">
        <v>2678</v>
      </c>
      <c r="R10" s="206">
        <v>3208</v>
      </c>
      <c r="S10" s="206">
        <v>3000</v>
      </c>
      <c r="T10" s="237">
        <v>222692</v>
      </c>
      <c r="U10" s="237">
        <v>5198</v>
      </c>
      <c r="V10" s="133">
        <v>6510</v>
      </c>
      <c r="W10" s="237">
        <v>5534</v>
      </c>
      <c r="X10" s="238">
        <v>57927</v>
      </c>
    </row>
    <row r="11" spans="2:24" x14ac:dyDescent="0.15">
      <c r="B11" s="204"/>
      <c r="C11" s="196">
        <v>19</v>
      </c>
      <c r="D11" s="209"/>
      <c r="E11" s="236">
        <v>2625</v>
      </c>
      <c r="F11" s="237">
        <v>3411</v>
      </c>
      <c r="G11" s="133">
        <v>3010</v>
      </c>
      <c r="H11" s="237">
        <v>57715</v>
      </c>
      <c r="I11" s="236">
        <v>2205</v>
      </c>
      <c r="J11" s="237">
        <v>2993</v>
      </c>
      <c r="K11" s="236">
        <v>2628</v>
      </c>
      <c r="L11" s="237">
        <v>77707</v>
      </c>
      <c r="M11" s="236">
        <v>1155</v>
      </c>
      <c r="N11" s="237">
        <v>1658</v>
      </c>
      <c r="O11" s="236">
        <v>1406</v>
      </c>
      <c r="P11" s="237">
        <v>76986</v>
      </c>
      <c r="Q11" s="206">
        <v>2520</v>
      </c>
      <c r="R11" s="206">
        <v>3518</v>
      </c>
      <c r="S11" s="206">
        <v>2961</v>
      </c>
      <c r="T11" s="237">
        <v>346675</v>
      </c>
      <c r="U11" s="237">
        <v>4682</v>
      </c>
      <c r="V11" s="133">
        <v>6195</v>
      </c>
      <c r="W11" s="237">
        <v>5228</v>
      </c>
      <c r="X11" s="238">
        <v>59045</v>
      </c>
    </row>
    <row r="12" spans="2:24" x14ac:dyDescent="0.15">
      <c r="B12" s="204"/>
      <c r="C12" s="196">
        <v>20</v>
      </c>
      <c r="D12" s="209"/>
      <c r="E12" s="236">
        <v>2730</v>
      </c>
      <c r="F12" s="237">
        <v>3465</v>
      </c>
      <c r="G12" s="133">
        <v>3024</v>
      </c>
      <c r="H12" s="237">
        <v>57676</v>
      </c>
      <c r="I12" s="236">
        <v>1890</v>
      </c>
      <c r="J12" s="237">
        <v>2940</v>
      </c>
      <c r="K12" s="236">
        <v>2470</v>
      </c>
      <c r="L12" s="237">
        <v>68642</v>
      </c>
      <c r="M12" s="236">
        <v>1050</v>
      </c>
      <c r="N12" s="237">
        <v>1680</v>
      </c>
      <c r="O12" s="236">
        <v>1336</v>
      </c>
      <c r="P12" s="237">
        <v>113807</v>
      </c>
      <c r="Q12" s="206">
        <v>2468</v>
      </c>
      <c r="R12" s="206">
        <v>3051</v>
      </c>
      <c r="S12" s="206">
        <v>2836</v>
      </c>
      <c r="T12" s="237">
        <v>500506</v>
      </c>
      <c r="U12" s="237">
        <v>4515</v>
      </c>
      <c r="V12" s="133">
        <v>6090</v>
      </c>
      <c r="W12" s="237">
        <v>5180</v>
      </c>
      <c r="X12" s="238">
        <v>53116</v>
      </c>
    </row>
    <row r="13" spans="2:24" x14ac:dyDescent="0.15">
      <c r="B13" s="197"/>
      <c r="C13" s="201">
        <v>21</v>
      </c>
      <c r="D13" s="210"/>
      <c r="E13" s="231">
        <v>2573</v>
      </c>
      <c r="F13" s="239">
        <v>3360</v>
      </c>
      <c r="G13" s="218">
        <v>2962</v>
      </c>
      <c r="H13" s="239">
        <v>61416</v>
      </c>
      <c r="I13" s="231">
        <v>1785</v>
      </c>
      <c r="J13" s="239">
        <v>2730</v>
      </c>
      <c r="K13" s="231">
        <v>2321</v>
      </c>
      <c r="L13" s="239">
        <v>66313</v>
      </c>
      <c r="M13" s="231">
        <v>945</v>
      </c>
      <c r="N13" s="239">
        <v>1680</v>
      </c>
      <c r="O13" s="231">
        <v>1294</v>
      </c>
      <c r="P13" s="239">
        <v>100840</v>
      </c>
      <c r="Q13" s="231">
        <v>2405</v>
      </c>
      <c r="R13" s="239">
        <v>3380</v>
      </c>
      <c r="S13" s="231">
        <v>2765</v>
      </c>
      <c r="T13" s="239">
        <v>480077</v>
      </c>
      <c r="U13" s="239">
        <v>3675</v>
      </c>
      <c r="V13" s="218">
        <v>5670</v>
      </c>
      <c r="W13" s="239">
        <v>4474</v>
      </c>
      <c r="X13" s="240">
        <v>56167</v>
      </c>
    </row>
    <row r="14" spans="2:24" x14ac:dyDescent="0.15">
      <c r="B14" s="204"/>
      <c r="C14" s="196">
        <v>12</v>
      </c>
      <c r="D14" s="209"/>
      <c r="E14" s="236">
        <v>2730</v>
      </c>
      <c r="F14" s="236">
        <v>3360</v>
      </c>
      <c r="G14" s="236">
        <v>3044</v>
      </c>
      <c r="H14" s="237">
        <v>9893</v>
      </c>
      <c r="I14" s="236">
        <v>2205</v>
      </c>
      <c r="J14" s="237">
        <v>2730</v>
      </c>
      <c r="K14" s="236">
        <v>2515</v>
      </c>
      <c r="L14" s="237">
        <v>7681</v>
      </c>
      <c r="M14" s="236">
        <v>945</v>
      </c>
      <c r="N14" s="237">
        <v>1680</v>
      </c>
      <c r="O14" s="236">
        <v>1523</v>
      </c>
      <c r="P14" s="237">
        <v>10319</v>
      </c>
      <c r="Q14" s="236">
        <v>2835</v>
      </c>
      <c r="R14" s="236">
        <v>3380</v>
      </c>
      <c r="S14" s="236">
        <v>3035</v>
      </c>
      <c r="T14" s="237">
        <v>57774</v>
      </c>
      <c r="U14" s="236">
        <v>5040</v>
      </c>
      <c r="V14" s="236">
        <v>5670</v>
      </c>
      <c r="W14" s="236">
        <v>5243</v>
      </c>
      <c r="X14" s="237">
        <v>7358</v>
      </c>
    </row>
    <row r="15" spans="2:24" x14ac:dyDescent="0.15">
      <c r="B15" s="204" t="s">
        <v>99</v>
      </c>
      <c r="C15" s="196">
        <v>1</v>
      </c>
      <c r="D15" s="209" t="s">
        <v>2</v>
      </c>
      <c r="E15" s="236">
        <v>2730</v>
      </c>
      <c r="F15" s="237">
        <v>3069</v>
      </c>
      <c r="G15" s="133">
        <v>2939</v>
      </c>
      <c r="H15" s="237">
        <v>5427</v>
      </c>
      <c r="I15" s="236">
        <v>2100</v>
      </c>
      <c r="J15" s="237">
        <v>2520</v>
      </c>
      <c r="K15" s="236">
        <v>2301</v>
      </c>
      <c r="L15" s="237">
        <v>5282</v>
      </c>
      <c r="M15" s="236">
        <v>1050</v>
      </c>
      <c r="N15" s="237">
        <v>1470</v>
      </c>
      <c r="O15" s="236">
        <v>1254</v>
      </c>
      <c r="P15" s="237">
        <v>8750</v>
      </c>
      <c r="Q15" s="236">
        <v>2415</v>
      </c>
      <c r="R15" s="236">
        <v>2730</v>
      </c>
      <c r="S15" s="236">
        <v>2596</v>
      </c>
      <c r="T15" s="237">
        <v>59145</v>
      </c>
      <c r="U15" s="236">
        <v>4410</v>
      </c>
      <c r="V15" s="236">
        <v>5040</v>
      </c>
      <c r="W15" s="236">
        <v>4736</v>
      </c>
      <c r="X15" s="237">
        <v>8035</v>
      </c>
    </row>
    <row r="16" spans="2:24" x14ac:dyDescent="0.15">
      <c r="B16" s="204"/>
      <c r="C16" s="196">
        <v>2</v>
      </c>
      <c r="D16" s="209"/>
      <c r="E16" s="236">
        <v>2625</v>
      </c>
      <c r="F16" s="237">
        <v>3150</v>
      </c>
      <c r="G16" s="133">
        <v>2838</v>
      </c>
      <c r="H16" s="237">
        <v>4396</v>
      </c>
      <c r="I16" s="236">
        <v>1995</v>
      </c>
      <c r="J16" s="237">
        <v>2625</v>
      </c>
      <c r="K16" s="236">
        <v>2315</v>
      </c>
      <c r="L16" s="237">
        <v>4241</v>
      </c>
      <c r="M16" s="236">
        <v>945</v>
      </c>
      <c r="N16" s="236">
        <v>1575</v>
      </c>
      <c r="O16" s="236">
        <v>1257</v>
      </c>
      <c r="P16" s="237">
        <v>10840</v>
      </c>
      <c r="Q16" s="236">
        <v>2415</v>
      </c>
      <c r="R16" s="236">
        <v>2783</v>
      </c>
      <c r="S16" s="236">
        <v>2526</v>
      </c>
      <c r="T16" s="237">
        <v>41919</v>
      </c>
      <c r="U16" s="236">
        <v>4410</v>
      </c>
      <c r="V16" s="236">
        <v>5083</v>
      </c>
      <c r="W16" s="236">
        <v>4639</v>
      </c>
      <c r="X16" s="237">
        <v>3087</v>
      </c>
    </row>
    <row r="17" spans="2:24" x14ac:dyDescent="0.15">
      <c r="B17" s="204"/>
      <c r="C17" s="196">
        <v>3</v>
      </c>
      <c r="D17" s="209"/>
      <c r="E17" s="236">
        <v>2835</v>
      </c>
      <c r="F17" s="237">
        <v>3150</v>
      </c>
      <c r="G17" s="133">
        <v>3022</v>
      </c>
      <c r="H17" s="237">
        <v>4684</v>
      </c>
      <c r="I17" s="236">
        <v>2100</v>
      </c>
      <c r="J17" s="237">
        <v>2835</v>
      </c>
      <c r="K17" s="236">
        <v>2480</v>
      </c>
      <c r="L17" s="237">
        <v>4103</v>
      </c>
      <c r="M17" s="236">
        <v>1260</v>
      </c>
      <c r="N17" s="237">
        <v>1470</v>
      </c>
      <c r="O17" s="236">
        <v>1373</v>
      </c>
      <c r="P17" s="237">
        <v>7761</v>
      </c>
      <c r="Q17" s="236">
        <v>2422</v>
      </c>
      <c r="R17" s="237">
        <v>2730</v>
      </c>
      <c r="S17" s="236">
        <v>2613</v>
      </c>
      <c r="T17" s="237">
        <v>48442</v>
      </c>
      <c r="U17" s="237">
        <v>4620</v>
      </c>
      <c r="V17" s="133">
        <v>5040</v>
      </c>
      <c r="W17" s="236">
        <v>4843</v>
      </c>
      <c r="X17" s="237">
        <v>3382</v>
      </c>
    </row>
    <row r="18" spans="2:24" x14ac:dyDescent="0.15">
      <c r="B18" s="204"/>
      <c r="C18" s="196">
        <v>4</v>
      </c>
      <c r="D18" s="209"/>
      <c r="E18" s="236">
        <v>2835</v>
      </c>
      <c r="F18" s="237">
        <v>3150</v>
      </c>
      <c r="G18" s="133">
        <v>2971</v>
      </c>
      <c r="H18" s="237">
        <v>5720</v>
      </c>
      <c r="I18" s="236">
        <v>2100</v>
      </c>
      <c r="J18" s="237">
        <v>2625</v>
      </c>
      <c r="K18" s="236">
        <v>2340</v>
      </c>
      <c r="L18" s="237">
        <v>3771</v>
      </c>
      <c r="M18" s="236">
        <v>1260</v>
      </c>
      <c r="N18" s="237">
        <v>1470</v>
      </c>
      <c r="O18" s="236">
        <v>1316</v>
      </c>
      <c r="P18" s="237">
        <v>7418</v>
      </c>
      <c r="Q18" s="236">
        <v>2468</v>
      </c>
      <c r="R18" s="237">
        <v>2730</v>
      </c>
      <c r="S18" s="236">
        <v>2557</v>
      </c>
      <c r="T18" s="237">
        <v>45884</v>
      </c>
      <c r="U18" s="237">
        <v>4515</v>
      </c>
      <c r="V18" s="133">
        <v>4935</v>
      </c>
      <c r="W18" s="236">
        <v>4623</v>
      </c>
      <c r="X18" s="237">
        <v>4460</v>
      </c>
    </row>
    <row r="19" spans="2:24" x14ac:dyDescent="0.15">
      <c r="B19" s="204"/>
      <c r="C19" s="196">
        <v>5</v>
      </c>
      <c r="D19" s="209"/>
      <c r="E19" s="236">
        <v>2940</v>
      </c>
      <c r="F19" s="237">
        <v>3203</v>
      </c>
      <c r="G19" s="133">
        <v>3021</v>
      </c>
      <c r="H19" s="237">
        <v>4725</v>
      </c>
      <c r="I19" s="236">
        <v>2205</v>
      </c>
      <c r="J19" s="237">
        <v>2730</v>
      </c>
      <c r="K19" s="236">
        <v>2526</v>
      </c>
      <c r="L19" s="237">
        <v>4874</v>
      </c>
      <c r="M19" s="236">
        <v>1260</v>
      </c>
      <c r="N19" s="237">
        <v>1470</v>
      </c>
      <c r="O19" s="236">
        <v>1315</v>
      </c>
      <c r="P19" s="237">
        <v>7655</v>
      </c>
      <c r="Q19" s="236">
        <v>2415</v>
      </c>
      <c r="R19" s="237">
        <v>2730</v>
      </c>
      <c r="S19" s="236">
        <v>2639</v>
      </c>
      <c r="T19" s="237">
        <v>45485</v>
      </c>
      <c r="U19" s="237">
        <v>4318</v>
      </c>
      <c r="V19" s="133">
        <v>4620</v>
      </c>
      <c r="W19" s="236">
        <v>4455</v>
      </c>
      <c r="X19" s="237">
        <v>4660</v>
      </c>
    </row>
    <row r="20" spans="2:24" x14ac:dyDescent="0.15">
      <c r="B20" s="204"/>
      <c r="C20" s="196">
        <v>6</v>
      </c>
      <c r="D20" s="209"/>
      <c r="E20" s="236">
        <v>2940</v>
      </c>
      <c r="F20" s="237">
        <v>3098</v>
      </c>
      <c r="G20" s="133">
        <v>2980</v>
      </c>
      <c r="H20" s="237">
        <v>3728</v>
      </c>
      <c r="I20" s="236">
        <v>2100</v>
      </c>
      <c r="J20" s="237">
        <v>2625</v>
      </c>
      <c r="K20" s="236">
        <v>2408</v>
      </c>
      <c r="L20" s="237">
        <v>4024</v>
      </c>
      <c r="M20" s="236">
        <v>1260</v>
      </c>
      <c r="N20" s="237">
        <v>1352</v>
      </c>
      <c r="O20" s="236">
        <v>1295</v>
      </c>
      <c r="P20" s="237">
        <v>6001</v>
      </c>
      <c r="Q20" s="236">
        <v>2363</v>
      </c>
      <c r="R20" s="237">
        <v>2625</v>
      </c>
      <c r="S20" s="236">
        <v>2481</v>
      </c>
      <c r="T20" s="237">
        <v>41036</v>
      </c>
      <c r="U20" s="237">
        <v>4200</v>
      </c>
      <c r="V20" s="133">
        <v>4410</v>
      </c>
      <c r="W20" s="236">
        <v>4291</v>
      </c>
      <c r="X20" s="237">
        <v>3653</v>
      </c>
    </row>
    <row r="21" spans="2:24" x14ac:dyDescent="0.15">
      <c r="B21" s="204"/>
      <c r="C21" s="196">
        <v>7</v>
      </c>
      <c r="D21" s="209"/>
      <c r="E21" s="236">
        <v>2625</v>
      </c>
      <c r="F21" s="237">
        <v>2940</v>
      </c>
      <c r="G21" s="133">
        <v>2751</v>
      </c>
      <c r="H21" s="237">
        <v>5348</v>
      </c>
      <c r="I21" s="236">
        <v>2100</v>
      </c>
      <c r="J21" s="237">
        <v>2468</v>
      </c>
      <c r="K21" s="236">
        <v>2230</v>
      </c>
      <c r="L21" s="237">
        <v>3633</v>
      </c>
      <c r="M21" s="236">
        <v>1260</v>
      </c>
      <c r="N21" s="237">
        <v>1365</v>
      </c>
      <c r="O21" s="236">
        <v>1295</v>
      </c>
      <c r="P21" s="237">
        <v>5151</v>
      </c>
      <c r="Q21" s="236">
        <v>2310</v>
      </c>
      <c r="R21" s="237">
        <v>2520</v>
      </c>
      <c r="S21" s="236">
        <v>2440</v>
      </c>
      <c r="T21" s="237">
        <v>34940</v>
      </c>
      <c r="U21" s="237">
        <v>4200</v>
      </c>
      <c r="V21" s="133">
        <v>4515</v>
      </c>
      <c r="W21" s="236">
        <v>4399</v>
      </c>
      <c r="X21" s="237">
        <v>3667</v>
      </c>
    </row>
    <row r="22" spans="2:24" x14ac:dyDescent="0.15">
      <c r="B22" s="204"/>
      <c r="C22" s="196">
        <v>8</v>
      </c>
      <c r="D22" s="209"/>
      <c r="E22" s="236">
        <v>2671</v>
      </c>
      <c r="F22" s="237">
        <v>2940</v>
      </c>
      <c r="G22" s="133">
        <v>2774</v>
      </c>
      <c r="H22" s="237">
        <v>5685</v>
      </c>
      <c r="I22" s="236">
        <v>2100</v>
      </c>
      <c r="J22" s="237">
        <v>2310</v>
      </c>
      <c r="K22" s="236">
        <v>2240</v>
      </c>
      <c r="L22" s="237">
        <v>3853</v>
      </c>
      <c r="M22" s="236">
        <v>1260</v>
      </c>
      <c r="N22" s="237">
        <v>1365</v>
      </c>
      <c r="O22" s="236">
        <v>1301</v>
      </c>
      <c r="P22" s="237">
        <v>3806</v>
      </c>
      <c r="Q22" s="236">
        <v>2331</v>
      </c>
      <c r="R22" s="237">
        <v>2520</v>
      </c>
      <c r="S22" s="236">
        <v>2445</v>
      </c>
      <c r="T22" s="237">
        <v>40458</v>
      </c>
      <c r="U22" s="237">
        <v>4305</v>
      </c>
      <c r="V22" s="133">
        <v>4620</v>
      </c>
      <c r="W22" s="236">
        <v>4459</v>
      </c>
      <c r="X22" s="237">
        <v>4421</v>
      </c>
    </row>
    <row r="23" spans="2:24" x14ac:dyDescent="0.15">
      <c r="B23" s="204"/>
      <c r="C23" s="196">
        <v>9</v>
      </c>
      <c r="D23" s="209"/>
      <c r="E23" s="236">
        <v>2730</v>
      </c>
      <c r="F23" s="237">
        <v>2888</v>
      </c>
      <c r="G23" s="133">
        <v>2768</v>
      </c>
      <c r="H23" s="237">
        <v>6664</v>
      </c>
      <c r="I23" s="236">
        <v>2100</v>
      </c>
      <c r="J23" s="237">
        <v>2310</v>
      </c>
      <c r="K23" s="236">
        <v>2225</v>
      </c>
      <c r="L23" s="237">
        <v>5597</v>
      </c>
      <c r="M23" s="236">
        <v>1155</v>
      </c>
      <c r="N23" s="237">
        <v>1470</v>
      </c>
      <c r="O23" s="236">
        <v>1296</v>
      </c>
      <c r="P23" s="237">
        <v>6251</v>
      </c>
      <c r="Q23" s="236">
        <v>2390</v>
      </c>
      <c r="R23" s="237">
        <v>2520</v>
      </c>
      <c r="S23" s="236">
        <v>2450</v>
      </c>
      <c r="T23" s="237">
        <v>50714</v>
      </c>
      <c r="U23" s="237">
        <v>4305</v>
      </c>
      <c r="V23" s="133">
        <v>4620</v>
      </c>
      <c r="W23" s="236">
        <v>4453</v>
      </c>
      <c r="X23" s="237">
        <v>5285</v>
      </c>
    </row>
    <row r="24" spans="2:24" x14ac:dyDescent="0.15">
      <c r="B24" s="204"/>
      <c r="C24" s="196">
        <v>10</v>
      </c>
      <c r="D24" s="209"/>
      <c r="E24" s="237">
        <v>2835</v>
      </c>
      <c r="F24" s="237">
        <v>3045</v>
      </c>
      <c r="G24" s="237">
        <v>2970.1202479338845</v>
      </c>
      <c r="H24" s="237">
        <v>4315.3</v>
      </c>
      <c r="I24" s="237">
        <v>2100</v>
      </c>
      <c r="J24" s="237">
        <v>2415</v>
      </c>
      <c r="K24" s="237">
        <v>2277.4989738805975</v>
      </c>
      <c r="L24" s="237">
        <v>5245.8</v>
      </c>
      <c r="M24" s="237">
        <v>1155</v>
      </c>
      <c r="N24" s="237">
        <v>1470</v>
      </c>
      <c r="O24" s="237">
        <v>1297.9615384615383</v>
      </c>
      <c r="P24" s="237">
        <v>12223.1</v>
      </c>
      <c r="Q24" s="237">
        <v>2415</v>
      </c>
      <c r="R24" s="237">
        <v>2625</v>
      </c>
      <c r="S24" s="237">
        <v>2504.064454455648</v>
      </c>
      <c r="T24" s="237">
        <v>44561.3</v>
      </c>
      <c r="U24" s="237">
        <v>4410</v>
      </c>
      <c r="V24" s="237">
        <v>4725</v>
      </c>
      <c r="W24" s="237">
        <v>4587.5699419167486</v>
      </c>
      <c r="X24" s="237">
        <v>4992.3</v>
      </c>
    </row>
    <row r="25" spans="2:24" x14ac:dyDescent="0.15">
      <c r="B25" s="204"/>
      <c r="C25" s="196">
        <v>11</v>
      </c>
      <c r="D25" s="209"/>
      <c r="E25" s="237">
        <v>2835</v>
      </c>
      <c r="F25" s="237">
        <v>3069.15</v>
      </c>
      <c r="G25" s="237">
        <v>3009.7648717948714</v>
      </c>
      <c r="H25" s="237">
        <v>6186.8</v>
      </c>
      <c r="I25" s="237">
        <v>2205</v>
      </c>
      <c r="J25" s="237">
        <v>2625</v>
      </c>
      <c r="K25" s="237">
        <v>2416.7917094719537</v>
      </c>
      <c r="L25" s="237">
        <v>5847.8</v>
      </c>
      <c r="M25" s="237">
        <v>1155</v>
      </c>
      <c r="N25" s="237">
        <v>1420.65</v>
      </c>
      <c r="O25" s="237">
        <v>1306.3354275656388</v>
      </c>
      <c r="P25" s="237">
        <v>15178</v>
      </c>
      <c r="Q25" s="237">
        <v>2467.5</v>
      </c>
      <c r="R25" s="237">
        <v>2730</v>
      </c>
      <c r="S25" s="237">
        <v>2633.9914971386875</v>
      </c>
      <c r="T25" s="237">
        <v>52388.4</v>
      </c>
      <c r="U25" s="237">
        <v>4515</v>
      </c>
      <c r="V25" s="237">
        <v>5355</v>
      </c>
      <c r="W25" s="237">
        <v>4844.623564928992</v>
      </c>
      <c r="X25" s="238">
        <v>7053.7</v>
      </c>
    </row>
    <row r="26" spans="2:24" x14ac:dyDescent="0.15">
      <c r="B26" s="197"/>
      <c r="C26" s="201">
        <v>12</v>
      </c>
      <c r="D26" s="210"/>
      <c r="E26" s="239">
        <v>2730</v>
      </c>
      <c r="F26" s="239">
        <v>3150</v>
      </c>
      <c r="G26" s="239">
        <v>3027.0175512219198</v>
      </c>
      <c r="H26" s="239">
        <v>8579.7000000000007</v>
      </c>
      <c r="I26" s="239">
        <v>2205</v>
      </c>
      <c r="J26" s="239">
        <v>2625</v>
      </c>
      <c r="K26" s="239">
        <v>2423.5077634621744</v>
      </c>
      <c r="L26" s="239">
        <v>7266.8</v>
      </c>
      <c r="M26" s="239">
        <v>1155</v>
      </c>
      <c r="N26" s="239">
        <v>1420.65</v>
      </c>
      <c r="O26" s="239">
        <v>1311.8809720957181</v>
      </c>
      <c r="P26" s="239">
        <v>15018.5</v>
      </c>
      <c r="Q26" s="239">
        <v>2520</v>
      </c>
      <c r="R26" s="239">
        <v>2782.5</v>
      </c>
      <c r="S26" s="239">
        <v>2694.4899356457022</v>
      </c>
      <c r="T26" s="239">
        <v>62156.3</v>
      </c>
      <c r="U26" s="239">
        <v>4725</v>
      </c>
      <c r="V26" s="239">
        <v>5880</v>
      </c>
      <c r="W26" s="239">
        <v>5235.5414769853323</v>
      </c>
      <c r="X26" s="240">
        <v>7688.5</v>
      </c>
    </row>
    <row r="27" spans="2:24" x14ac:dyDescent="0.15">
      <c r="B27" s="204"/>
      <c r="C27" s="199" t="s">
        <v>118</v>
      </c>
      <c r="D27" s="212"/>
      <c r="E27" s="734" t="s">
        <v>144</v>
      </c>
      <c r="F27" s="735"/>
      <c r="G27" s="735"/>
      <c r="H27" s="736"/>
      <c r="I27" s="225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</row>
    <row r="28" spans="2:24" x14ac:dyDescent="0.15">
      <c r="B28" s="191" t="s">
        <v>124</v>
      </c>
      <c r="C28" s="192"/>
      <c r="D28" s="193"/>
      <c r="E28" s="225" t="s">
        <v>125</v>
      </c>
      <c r="F28" s="226" t="s">
        <v>126</v>
      </c>
      <c r="G28" s="227" t="s">
        <v>127</v>
      </c>
      <c r="H28" s="226" t="s">
        <v>128</v>
      </c>
      <c r="I28" s="225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</row>
    <row r="29" spans="2:24" x14ac:dyDescent="0.15">
      <c r="B29" s="197"/>
      <c r="C29" s="198"/>
      <c r="D29" s="198"/>
      <c r="E29" s="232"/>
      <c r="F29" s="233"/>
      <c r="G29" s="234" t="s">
        <v>129</v>
      </c>
      <c r="H29" s="233"/>
      <c r="I29" s="225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</row>
    <row r="30" spans="2:24" x14ac:dyDescent="0.15">
      <c r="B30" s="187" t="s">
        <v>95</v>
      </c>
      <c r="C30" s="202">
        <v>17</v>
      </c>
      <c r="D30" s="203" t="s">
        <v>96</v>
      </c>
      <c r="E30" s="236">
        <v>5775</v>
      </c>
      <c r="F30" s="237">
        <v>7435</v>
      </c>
      <c r="G30" s="133">
        <v>6613</v>
      </c>
      <c r="H30" s="237">
        <v>64371</v>
      </c>
      <c r="I30" s="225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</row>
    <row r="31" spans="2:24" x14ac:dyDescent="0.15">
      <c r="B31" s="204"/>
      <c r="C31" s="196">
        <v>18</v>
      </c>
      <c r="D31" s="209"/>
      <c r="E31" s="236">
        <v>6510</v>
      </c>
      <c r="F31" s="237">
        <v>7770</v>
      </c>
      <c r="G31" s="133">
        <v>7137</v>
      </c>
      <c r="H31" s="237">
        <v>87634</v>
      </c>
      <c r="I31" s="236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</row>
    <row r="32" spans="2:24" x14ac:dyDescent="0.15">
      <c r="B32" s="204"/>
      <c r="C32" s="196">
        <v>19</v>
      </c>
      <c r="D32" s="209"/>
      <c r="E32" s="236">
        <v>6350</v>
      </c>
      <c r="F32" s="237">
        <v>7560</v>
      </c>
      <c r="G32" s="133">
        <v>6937</v>
      </c>
      <c r="H32" s="237">
        <v>90486</v>
      </c>
      <c r="I32" s="236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</row>
    <row r="33" spans="2:24" x14ac:dyDescent="0.15">
      <c r="B33" s="204"/>
      <c r="C33" s="196">
        <v>20</v>
      </c>
      <c r="D33" s="209"/>
      <c r="E33" s="236">
        <v>6090</v>
      </c>
      <c r="F33" s="237">
        <v>7350</v>
      </c>
      <c r="G33" s="133">
        <v>6736</v>
      </c>
      <c r="H33" s="237">
        <v>89259</v>
      </c>
      <c r="I33" s="236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</row>
    <row r="34" spans="2:24" x14ac:dyDescent="0.15">
      <c r="B34" s="197"/>
      <c r="C34" s="201">
        <v>21</v>
      </c>
      <c r="D34" s="210"/>
      <c r="E34" s="231">
        <v>5250</v>
      </c>
      <c r="F34" s="239">
        <v>7140</v>
      </c>
      <c r="G34" s="218">
        <v>6231</v>
      </c>
      <c r="H34" s="239">
        <v>87571</v>
      </c>
      <c r="I34" s="236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</row>
    <row r="35" spans="2:24" x14ac:dyDescent="0.15">
      <c r="B35" s="204"/>
      <c r="C35" s="196">
        <v>12</v>
      </c>
      <c r="D35" s="209"/>
      <c r="E35" s="236">
        <v>6405</v>
      </c>
      <c r="F35" s="236">
        <v>7140</v>
      </c>
      <c r="G35" s="236">
        <v>6703</v>
      </c>
      <c r="H35" s="237">
        <v>12248</v>
      </c>
      <c r="I35" s="236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</row>
    <row r="36" spans="2:24" x14ac:dyDescent="0.15">
      <c r="B36" s="204" t="s">
        <v>99</v>
      </c>
      <c r="C36" s="196">
        <v>1</v>
      </c>
      <c r="D36" s="209" t="s">
        <v>2</v>
      </c>
      <c r="E36" s="236">
        <v>5985</v>
      </c>
      <c r="F36" s="237">
        <v>6510</v>
      </c>
      <c r="G36" s="133">
        <v>6097</v>
      </c>
      <c r="H36" s="237">
        <v>9810</v>
      </c>
      <c r="I36" s="236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</row>
    <row r="37" spans="2:24" x14ac:dyDescent="0.15">
      <c r="B37" s="204"/>
      <c r="C37" s="196">
        <v>2</v>
      </c>
      <c r="D37" s="209"/>
      <c r="E37" s="236">
        <v>5565</v>
      </c>
      <c r="F37" s="237">
        <v>6300</v>
      </c>
      <c r="G37" s="133">
        <v>5988</v>
      </c>
      <c r="H37" s="237">
        <v>6885</v>
      </c>
      <c r="I37" s="236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</row>
    <row r="38" spans="2:24" x14ac:dyDescent="0.15">
      <c r="B38" s="204"/>
      <c r="C38" s="196">
        <v>3</v>
      </c>
      <c r="D38" s="209"/>
      <c r="E38" s="236">
        <v>5775</v>
      </c>
      <c r="F38" s="237">
        <v>6825</v>
      </c>
      <c r="G38" s="133">
        <v>6195</v>
      </c>
      <c r="H38" s="237">
        <v>8401</v>
      </c>
      <c r="I38" s="236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</row>
    <row r="39" spans="2:24" x14ac:dyDescent="0.15">
      <c r="B39" s="204"/>
      <c r="C39" s="196">
        <v>4</v>
      </c>
      <c r="D39" s="209"/>
      <c r="E39" s="236">
        <v>5775</v>
      </c>
      <c r="F39" s="237">
        <v>6090</v>
      </c>
      <c r="G39" s="133">
        <v>5986</v>
      </c>
      <c r="H39" s="237">
        <v>8727</v>
      </c>
      <c r="I39" s="236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</row>
    <row r="40" spans="2:24" x14ac:dyDescent="0.15">
      <c r="B40" s="204"/>
      <c r="C40" s="196">
        <v>5</v>
      </c>
      <c r="D40" s="209"/>
      <c r="E40" s="236">
        <v>5460</v>
      </c>
      <c r="F40" s="237">
        <v>5985</v>
      </c>
      <c r="G40" s="133">
        <v>5671</v>
      </c>
      <c r="H40" s="237">
        <v>8682</v>
      </c>
      <c r="I40" s="236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</row>
    <row r="41" spans="2:24" x14ac:dyDescent="0.15">
      <c r="B41" s="204"/>
      <c r="C41" s="196">
        <v>6</v>
      </c>
      <c r="D41" s="209"/>
      <c r="E41" s="236">
        <v>5355</v>
      </c>
      <c r="F41" s="237">
        <v>5821</v>
      </c>
      <c r="G41" s="133">
        <v>5544</v>
      </c>
      <c r="H41" s="237">
        <v>10491</v>
      </c>
      <c r="I41" s="236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</row>
    <row r="42" spans="2:24" x14ac:dyDescent="0.15">
      <c r="B42" s="204"/>
      <c r="C42" s="196">
        <v>7</v>
      </c>
      <c r="D42" s="209"/>
      <c r="E42" s="236">
        <v>5250</v>
      </c>
      <c r="F42" s="237">
        <v>5618</v>
      </c>
      <c r="G42" s="133">
        <v>5442</v>
      </c>
      <c r="H42" s="237">
        <v>8673</v>
      </c>
      <c r="I42" s="236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</row>
    <row r="43" spans="2:24" x14ac:dyDescent="0.15">
      <c r="B43" s="204"/>
      <c r="C43" s="196">
        <v>8</v>
      </c>
      <c r="D43" s="209"/>
      <c r="E43" s="236">
        <v>5358</v>
      </c>
      <c r="F43" s="237">
        <v>5670</v>
      </c>
      <c r="G43" s="133">
        <v>5498</v>
      </c>
      <c r="H43" s="237">
        <v>8325</v>
      </c>
      <c r="I43" s="236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</row>
    <row r="44" spans="2:24" x14ac:dyDescent="0.15">
      <c r="B44" s="204"/>
      <c r="C44" s="196">
        <v>9</v>
      </c>
      <c r="D44" s="209"/>
      <c r="E44" s="236">
        <v>5355</v>
      </c>
      <c r="F44" s="237">
        <v>5603</v>
      </c>
      <c r="G44" s="133">
        <v>5501</v>
      </c>
      <c r="H44" s="237">
        <v>10704</v>
      </c>
      <c r="I44" s="236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</row>
    <row r="45" spans="2:24" x14ac:dyDescent="0.15">
      <c r="B45" s="204"/>
      <c r="C45" s="196">
        <v>10</v>
      </c>
      <c r="D45" s="209"/>
      <c r="E45" s="237">
        <v>5670</v>
      </c>
      <c r="F45" s="237">
        <v>6090</v>
      </c>
      <c r="G45" s="238">
        <v>5850.6310612991774</v>
      </c>
      <c r="H45" s="237">
        <v>10933.6</v>
      </c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</row>
    <row r="46" spans="2:24" x14ac:dyDescent="0.15">
      <c r="B46" s="204"/>
      <c r="C46" s="196">
        <v>11</v>
      </c>
      <c r="D46" s="209"/>
      <c r="E46" s="237">
        <v>5775</v>
      </c>
      <c r="F46" s="237">
        <v>6615</v>
      </c>
      <c r="G46" s="237">
        <v>6180.3404710920777</v>
      </c>
      <c r="H46" s="238">
        <v>11775.9</v>
      </c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</row>
    <row r="47" spans="2:24" x14ac:dyDescent="0.15">
      <c r="B47" s="197"/>
      <c r="C47" s="201">
        <v>12</v>
      </c>
      <c r="D47" s="210"/>
      <c r="E47" s="239">
        <v>5775</v>
      </c>
      <c r="F47" s="239">
        <v>6615</v>
      </c>
      <c r="G47" s="239">
        <v>6177.3044469783363</v>
      </c>
      <c r="H47" s="239">
        <v>15540.3</v>
      </c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</row>
  </sheetData>
  <mergeCells count="6">
    <mergeCell ref="E27:H27"/>
    <mergeCell ref="E6:H6"/>
    <mergeCell ref="I6:L6"/>
    <mergeCell ref="M6:P6"/>
    <mergeCell ref="Q6:T6"/>
    <mergeCell ref="U6:X6"/>
  </mergeCells>
  <phoneticPr fontId="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zoomScale="75" zoomScaleNormal="75" workbookViewId="0"/>
  </sheetViews>
  <sheetFormatPr defaultColWidth="7.5" defaultRowHeight="12" x14ac:dyDescent="0.15"/>
  <cols>
    <col min="1" max="1" width="0.75" style="216" customWidth="1"/>
    <col min="2" max="2" width="5.625" style="216" customWidth="1"/>
    <col min="3" max="3" width="2.875" style="216" customWidth="1"/>
    <col min="4" max="4" width="5.625" style="216" customWidth="1"/>
    <col min="5" max="7" width="5.875" style="216" customWidth="1"/>
    <col min="8" max="8" width="8.125" style="216" customWidth="1"/>
    <col min="9" max="11" width="5.875" style="216" customWidth="1"/>
    <col min="12" max="12" width="8.125" style="216" customWidth="1"/>
    <col min="13" max="15" width="5.875" style="216" customWidth="1"/>
    <col min="16" max="16" width="8.125" style="216" customWidth="1"/>
    <col min="17" max="19" width="5.875" style="216" customWidth="1"/>
    <col min="20" max="20" width="8.125" style="216" customWidth="1"/>
    <col min="21" max="23" width="5.875" style="216" customWidth="1"/>
    <col min="24" max="24" width="8.125" style="216" customWidth="1"/>
    <col min="25" max="16384" width="7.5" style="216"/>
  </cols>
  <sheetData>
    <row r="3" spans="2:24" x14ac:dyDescent="0.15">
      <c r="B3" s="216" t="s">
        <v>145</v>
      </c>
    </row>
    <row r="4" spans="2:24" x14ac:dyDescent="0.15">
      <c r="X4" s="217" t="s">
        <v>117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19"/>
      <c r="C6" s="220" t="s">
        <v>118</v>
      </c>
      <c r="D6" s="221"/>
      <c r="E6" s="241" t="s">
        <v>146</v>
      </c>
      <c r="F6" s="242"/>
      <c r="G6" s="242"/>
      <c r="H6" s="243"/>
      <c r="I6" s="241" t="s">
        <v>147</v>
      </c>
      <c r="J6" s="242"/>
      <c r="K6" s="242"/>
      <c r="L6" s="243"/>
      <c r="M6" s="241" t="s">
        <v>148</v>
      </c>
      <c r="N6" s="242"/>
      <c r="O6" s="242"/>
      <c r="P6" s="243"/>
      <c r="Q6" s="241" t="s">
        <v>149</v>
      </c>
      <c r="R6" s="242"/>
      <c r="S6" s="242"/>
      <c r="T6" s="243"/>
      <c r="U6" s="241" t="s">
        <v>150</v>
      </c>
      <c r="V6" s="242"/>
      <c r="W6" s="242"/>
      <c r="X6" s="243"/>
    </row>
    <row r="7" spans="2:24" x14ac:dyDescent="0.15">
      <c r="B7" s="222" t="s">
        <v>124</v>
      </c>
      <c r="C7" s="223"/>
      <c r="D7" s="224"/>
      <c r="E7" s="228" t="s">
        <v>125</v>
      </c>
      <c r="F7" s="226" t="s">
        <v>126</v>
      </c>
      <c r="G7" s="229" t="s">
        <v>127</v>
      </c>
      <c r="H7" s="226" t="s">
        <v>128</v>
      </c>
      <c r="I7" s="228" t="s">
        <v>125</v>
      </c>
      <c r="J7" s="226" t="s">
        <v>126</v>
      </c>
      <c r="K7" s="229" t="s">
        <v>127</v>
      </c>
      <c r="L7" s="226" t="s">
        <v>128</v>
      </c>
      <c r="M7" s="228" t="s">
        <v>125</v>
      </c>
      <c r="N7" s="226" t="s">
        <v>126</v>
      </c>
      <c r="O7" s="228" t="s">
        <v>127</v>
      </c>
      <c r="P7" s="226" t="s">
        <v>128</v>
      </c>
      <c r="Q7" s="228" t="s">
        <v>125</v>
      </c>
      <c r="R7" s="226" t="s">
        <v>126</v>
      </c>
      <c r="S7" s="229" t="s">
        <v>127</v>
      </c>
      <c r="T7" s="226" t="s">
        <v>128</v>
      </c>
      <c r="U7" s="228" t="s">
        <v>125</v>
      </c>
      <c r="V7" s="226" t="s">
        <v>126</v>
      </c>
      <c r="W7" s="229" t="s">
        <v>127</v>
      </c>
      <c r="X7" s="226" t="s">
        <v>128</v>
      </c>
    </row>
    <row r="8" spans="2:24" x14ac:dyDescent="0.15">
      <c r="B8" s="231"/>
      <c r="C8" s="218"/>
      <c r="D8" s="218"/>
      <c r="E8" s="232"/>
      <c r="F8" s="233"/>
      <c r="G8" s="234" t="s">
        <v>129</v>
      </c>
      <c r="H8" s="233"/>
      <c r="I8" s="232"/>
      <c r="J8" s="233"/>
      <c r="K8" s="234" t="s">
        <v>129</v>
      </c>
      <c r="L8" s="233"/>
      <c r="M8" s="232"/>
      <c r="N8" s="233"/>
      <c r="O8" s="232" t="s">
        <v>129</v>
      </c>
      <c r="P8" s="233"/>
      <c r="Q8" s="232"/>
      <c r="R8" s="233"/>
      <c r="S8" s="234" t="s">
        <v>129</v>
      </c>
      <c r="T8" s="233"/>
      <c r="U8" s="232"/>
      <c r="V8" s="233"/>
      <c r="W8" s="234" t="s">
        <v>129</v>
      </c>
      <c r="X8" s="233"/>
    </row>
    <row r="9" spans="2:24" ht="14.1" customHeight="1" x14ac:dyDescent="0.15">
      <c r="B9" s="187" t="s">
        <v>95</v>
      </c>
      <c r="C9" s="202">
        <v>17</v>
      </c>
      <c r="D9" s="203" t="s">
        <v>96</v>
      </c>
      <c r="E9" s="236">
        <v>2835</v>
      </c>
      <c r="F9" s="237">
        <v>4515</v>
      </c>
      <c r="G9" s="133">
        <v>3488</v>
      </c>
      <c r="H9" s="237">
        <v>577050</v>
      </c>
      <c r="I9" s="236">
        <v>2573</v>
      </c>
      <c r="J9" s="237">
        <v>3045</v>
      </c>
      <c r="K9" s="133">
        <v>2791</v>
      </c>
      <c r="L9" s="237">
        <v>1179406</v>
      </c>
      <c r="M9" s="236">
        <v>1943</v>
      </c>
      <c r="N9" s="237">
        <v>2315</v>
      </c>
      <c r="O9" s="133">
        <v>2143</v>
      </c>
      <c r="P9" s="237">
        <v>386708</v>
      </c>
      <c r="Q9" s="236">
        <v>2342</v>
      </c>
      <c r="R9" s="237">
        <v>3150</v>
      </c>
      <c r="S9" s="133">
        <v>2742</v>
      </c>
      <c r="T9" s="237">
        <v>1283060</v>
      </c>
      <c r="U9" s="236">
        <v>5775</v>
      </c>
      <c r="V9" s="237">
        <v>6825</v>
      </c>
      <c r="W9" s="133">
        <v>6144</v>
      </c>
      <c r="X9" s="237">
        <v>140969</v>
      </c>
    </row>
    <row r="10" spans="2:24" ht="14.1" customHeight="1" x14ac:dyDescent="0.15">
      <c r="B10" s="204"/>
      <c r="C10" s="196">
        <v>18</v>
      </c>
      <c r="D10" s="209"/>
      <c r="E10" s="236">
        <v>2940</v>
      </c>
      <c r="F10" s="237">
        <v>4515</v>
      </c>
      <c r="G10" s="133">
        <v>3532</v>
      </c>
      <c r="H10" s="237">
        <v>525293</v>
      </c>
      <c r="I10" s="236">
        <v>2310</v>
      </c>
      <c r="J10" s="237">
        <v>3150</v>
      </c>
      <c r="K10" s="133">
        <v>2736</v>
      </c>
      <c r="L10" s="237">
        <v>709903</v>
      </c>
      <c r="M10" s="236">
        <v>1890</v>
      </c>
      <c r="N10" s="237">
        <v>2468</v>
      </c>
      <c r="O10" s="133">
        <v>2124</v>
      </c>
      <c r="P10" s="237">
        <v>371960</v>
      </c>
      <c r="Q10" s="236">
        <v>2415</v>
      </c>
      <c r="R10" s="237">
        <v>3438</v>
      </c>
      <c r="S10" s="133">
        <v>2931</v>
      </c>
      <c r="T10" s="237">
        <v>205007</v>
      </c>
      <c r="U10" s="236">
        <v>5880</v>
      </c>
      <c r="V10" s="237">
        <v>7560</v>
      </c>
      <c r="W10" s="133">
        <v>6659</v>
      </c>
      <c r="X10" s="237">
        <v>153526</v>
      </c>
    </row>
    <row r="11" spans="2:24" ht="14.1" customHeight="1" x14ac:dyDescent="0.15">
      <c r="B11" s="204"/>
      <c r="C11" s="196">
        <v>19</v>
      </c>
      <c r="D11" s="209"/>
      <c r="E11" s="236">
        <v>2783</v>
      </c>
      <c r="F11" s="237">
        <v>4305</v>
      </c>
      <c r="G11" s="133">
        <v>3242</v>
      </c>
      <c r="H11" s="237">
        <v>604945</v>
      </c>
      <c r="I11" s="236">
        <v>2205</v>
      </c>
      <c r="J11" s="237">
        <v>3150</v>
      </c>
      <c r="K11" s="133">
        <v>2683</v>
      </c>
      <c r="L11" s="237">
        <v>764830</v>
      </c>
      <c r="M11" s="236">
        <v>1680</v>
      </c>
      <c r="N11" s="237">
        <v>2363</v>
      </c>
      <c r="O11" s="133">
        <v>2017</v>
      </c>
      <c r="P11" s="237">
        <v>363131</v>
      </c>
      <c r="Q11" s="236">
        <v>2048</v>
      </c>
      <c r="R11" s="237">
        <v>3203</v>
      </c>
      <c r="S11" s="133">
        <v>2711</v>
      </c>
      <c r="T11" s="237">
        <v>190152</v>
      </c>
      <c r="U11" s="236">
        <v>5880</v>
      </c>
      <c r="V11" s="237">
        <v>7245</v>
      </c>
      <c r="W11" s="133">
        <v>6438</v>
      </c>
      <c r="X11" s="237">
        <v>188273</v>
      </c>
    </row>
    <row r="12" spans="2:24" ht="14.1" customHeight="1" x14ac:dyDescent="0.15">
      <c r="B12" s="204"/>
      <c r="C12" s="196">
        <v>20</v>
      </c>
      <c r="D12" s="209"/>
      <c r="E12" s="236">
        <v>1995</v>
      </c>
      <c r="F12" s="237">
        <v>3885</v>
      </c>
      <c r="G12" s="133">
        <v>2858</v>
      </c>
      <c r="H12" s="237">
        <v>667583</v>
      </c>
      <c r="I12" s="236">
        <v>1733</v>
      </c>
      <c r="J12" s="237">
        <v>3150</v>
      </c>
      <c r="K12" s="133">
        <v>2415</v>
      </c>
      <c r="L12" s="237">
        <v>852990</v>
      </c>
      <c r="M12" s="236">
        <v>1365</v>
      </c>
      <c r="N12" s="237">
        <v>2121</v>
      </c>
      <c r="O12" s="133">
        <v>1883</v>
      </c>
      <c r="P12" s="237">
        <v>353986</v>
      </c>
      <c r="Q12" s="236">
        <v>1890</v>
      </c>
      <c r="R12" s="237">
        <v>3045</v>
      </c>
      <c r="S12" s="133">
        <v>2341</v>
      </c>
      <c r="T12" s="237">
        <v>164041</v>
      </c>
      <c r="U12" s="236">
        <v>5565</v>
      </c>
      <c r="V12" s="237">
        <v>7035</v>
      </c>
      <c r="W12" s="133">
        <v>6184</v>
      </c>
      <c r="X12" s="237">
        <v>201844</v>
      </c>
    </row>
    <row r="13" spans="2:24" ht="14.1" customHeight="1" x14ac:dyDescent="0.15">
      <c r="B13" s="197"/>
      <c r="C13" s="201">
        <v>21</v>
      </c>
      <c r="D13" s="210"/>
      <c r="E13" s="231">
        <v>1995</v>
      </c>
      <c r="F13" s="239">
        <v>3990</v>
      </c>
      <c r="G13" s="218">
        <v>2812</v>
      </c>
      <c r="H13" s="239">
        <v>943734</v>
      </c>
      <c r="I13" s="231">
        <v>1575</v>
      </c>
      <c r="J13" s="239">
        <v>3045</v>
      </c>
      <c r="K13" s="218">
        <v>2349</v>
      </c>
      <c r="L13" s="239">
        <v>1025415</v>
      </c>
      <c r="M13" s="231">
        <v>1260</v>
      </c>
      <c r="N13" s="239">
        <v>2100</v>
      </c>
      <c r="O13" s="218">
        <v>1733</v>
      </c>
      <c r="P13" s="239">
        <v>453782</v>
      </c>
      <c r="Q13" s="231">
        <v>1680</v>
      </c>
      <c r="R13" s="239">
        <v>2835</v>
      </c>
      <c r="S13" s="218">
        <v>2336</v>
      </c>
      <c r="T13" s="239">
        <v>151526</v>
      </c>
      <c r="U13" s="231">
        <v>4725</v>
      </c>
      <c r="V13" s="239">
        <v>6615</v>
      </c>
      <c r="W13" s="218">
        <v>5675</v>
      </c>
      <c r="X13" s="239">
        <v>235159</v>
      </c>
    </row>
    <row r="14" spans="2:24" ht="14.1" customHeight="1" x14ac:dyDescent="0.15">
      <c r="B14" s="204"/>
      <c r="C14" s="196">
        <v>12</v>
      </c>
      <c r="D14" s="209"/>
      <c r="E14" s="236">
        <v>2730</v>
      </c>
      <c r="F14" s="237">
        <v>3990</v>
      </c>
      <c r="G14" s="133">
        <v>3395</v>
      </c>
      <c r="H14" s="237">
        <v>111792</v>
      </c>
      <c r="I14" s="236">
        <v>1995</v>
      </c>
      <c r="J14" s="237">
        <v>3045</v>
      </c>
      <c r="K14" s="133">
        <v>2525</v>
      </c>
      <c r="L14" s="237">
        <v>123670</v>
      </c>
      <c r="M14" s="236">
        <v>1260</v>
      </c>
      <c r="N14" s="237">
        <v>1785</v>
      </c>
      <c r="O14" s="133">
        <v>1536</v>
      </c>
      <c r="P14" s="237">
        <v>40547</v>
      </c>
      <c r="Q14" s="236">
        <v>2205</v>
      </c>
      <c r="R14" s="237">
        <v>2835</v>
      </c>
      <c r="S14" s="133">
        <v>2595</v>
      </c>
      <c r="T14" s="237">
        <v>27105</v>
      </c>
      <c r="U14" s="236">
        <v>5250</v>
      </c>
      <c r="V14" s="237">
        <v>6615</v>
      </c>
      <c r="W14" s="133">
        <v>5825</v>
      </c>
      <c r="X14" s="237">
        <v>23185</v>
      </c>
    </row>
    <row r="15" spans="2:24" ht="14.1" customHeight="1" x14ac:dyDescent="0.15">
      <c r="B15" s="204" t="s">
        <v>99</v>
      </c>
      <c r="C15" s="196">
        <v>1</v>
      </c>
      <c r="D15" s="209" t="s">
        <v>2</v>
      </c>
      <c r="E15" s="236">
        <v>2625</v>
      </c>
      <c r="F15" s="237">
        <v>3990</v>
      </c>
      <c r="G15" s="133">
        <v>3312</v>
      </c>
      <c r="H15" s="237">
        <v>118920</v>
      </c>
      <c r="I15" s="236">
        <v>1890</v>
      </c>
      <c r="J15" s="237">
        <v>2940</v>
      </c>
      <c r="K15" s="133">
        <v>2444</v>
      </c>
      <c r="L15" s="237">
        <v>114420</v>
      </c>
      <c r="M15" s="236">
        <v>1260</v>
      </c>
      <c r="N15" s="237">
        <v>1785</v>
      </c>
      <c r="O15" s="133">
        <v>1491</v>
      </c>
      <c r="P15" s="237">
        <v>29530</v>
      </c>
      <c r="Q15" s="236">
        <v>1995</v>
      </c>
      <c r="R15" s="237">
        <v>2678</v>
      </c>
      <c r="S15" s="133">
        <v>2374</v>
      </c>
      <c r="T15" s="237">
        <v>23909</v>
      </c>
      <c r="U15" s="236">
        <v>4935</v>
      </c>
      <c r="V15" s="237">
        <v>6300</v>
      </c>
      <c r="W15" s="133">
        <v>5641</v>
      </c>
      <c r="X15" s="237">
        <v>12535</v>
      </c>
    </row>
    <row r="16" spans="2:24" ht="14.1" customHeight="1" x14ac:dyDescent="0.15">
      <c r="B16" s="204"/>
      <c r="C16" s="196">
        <v>2</v>
      </c>
      <c r="D16" s="209"/>
      <c r="E16" s="236">
        <v>2310</v>
      </c>
      <c r="F16" s="237">
        <v>3045</v>
      </c>
      <c r="G16" s="133">
        <v>2688</v>
      </c>
      <c r="H16" s="237">
        <v>65904</v>
      </c>
      <c r="I16" s="236">
        <v>1890</v>
      </c>
      <c r="J16" s="237">
        <v>2625</v>
      </c>
      <c r="K16" s="133">
        <v>2294</v>
      </c>
      <c r="L16" s="237">
        <v>67262</v>
      </c>
      <c r="M16" s="236">
        <v>1365</v>
      </c>
      <c r="N16" s="237">
        <v>1785</v>
      </c>
      <c r="O16" s="133">
        <v>1553</v>
      </c>
      <c r="P16" s="237">
        <v>32318</v>
      </c>
      <c r="Q16" s="236">
        <v>1943</v>
      </c>
      <c r="R16" s="237">
        <v>2520</v>
      </c>
      <c r="S16" s="133">
        <v>2270</v>
      </c>
      <c r="T16" s="237">
        <v>12219</v>
      </c>
      <c r="U16" s="236">
        <v>4725</v>
      </c>
      <c r="V16" s="237">
        <v>5985</v>
      </c>
      <c r="W16" s="133">
        <v>5377</v>
      </c>
      <c r="X16" s="237">
        <v>15100</v>
      </c>
    </row>
    <row r="17" spans="2:24" ht="14.1" customHeight="1" x14ac:dyDescent="0.15">
      <c r="B17" s="204"/>
      <c r="C17" s="196">
        <v>3</v>
      </c>
      <c r="D17" s="209"/>
      <c r="E17" s="236">
        <v>2310</v>
      </c>
      <c r="F17" s="237">
        <v>2940</v>
      </c>
      <c r="G17" s="133">
        <v>2563</v>
      </c>
      <c r="H17" s="237">
        <v>77882</v>
      </c>
      <c r="I17" s="236">
        <v>1890</v>
      </c>
      <c r="J17" s="237">
        <v>2520</v>
      </c>
      <c r="K17" s="133">
        <v>2280</v>
      </c>
      <c r="L17" s="237">
        <v>82530</v>
      </c>
      <c r="M17" s="236">
        <v>1365</v>
      </c>
      <c r="N17" s="237">
        <v>1890</v>
      </c>
      <c r="O17" s="133">
        <v>1656</v>
      </c>
      <c r="P17" s="237">
        <v>38959</v>
      </c>
      <c r="Q17" s="236">
        <v>1890</v>
      </c>
      <c r="R17" s="237">
        <v>2678</v>
      </c>
      <c r="S17" s="133">
        <v>2301</v>
      </c>
      <c r="T17" s="237">
        <v>12093</v>
      </c>
      <c r="U17" s="236">
        <v>4725</v>
      </c>
      <c r="V17" s="237">
        <v>6090</v>
      </c>
      <c r="W17" s="133">
        <v>5376</v>
      </c>
      <c r="X17" s="237">
        <v>27539</v>
      </c>
    </row>
    <row r="18" spans="2:24" ht="14.1" customHeight="1" x14ac:dyDescent="0.15">
      <c r="B18" s="204"/>
      <c r="C18" s="196">
        <v>4</v>
      </c>
      <c r="D18" s="209"/>
      <c r="E18" s="236">
        <v>2310</v>
      </c>
      <c r="F18" s="237">
        <v>2730</v>
      </c>
      <c r="G18" s="133">
        <v>2520</v>
      </c>
      <c r="H18" s="237">
        <v>60092</v>
      </c>
      <c r="I18" s="236">
        <v>1890</v>
      </c>
      <c r="J18" s="237">
        <v>2520</v>
      </c>
      <c r="K18" s="133">
        <v>2232</v>
      </c>
      <c r="L18" s="237">
        <v>46918</v>
      </c>
      <c r="M18" s="236">
        <v>1418</v>
      </c>
      <c r="N18" s="237">
        <v>2100</v>
      </c>
      <c r="O18" s="133">
        <v>1797</v>
      </c>
      <c r="P18" s="237">
        <v>17117</v>
      </c>
      <c r="Q18" s="236">
        <v>2048</v>
      </c>
      <c r="R18" s="237">
        <v>2520</v>
      </c>
      <c r="S18" s="133">
        <v>2293</v>
      </c>
      <c r="T18" s="237">
        <v>6537</v>
      </c>
      <c r="U18" s="236">
        <v>4830</v>
      </c>
      <c r="V18" s="237">
        <v>6300</v>
      </c>
      <c r="W18" s="133">
        <v>5451</v>
      </c>
      <c r="X18" s="237">
        <v>18997</v>
      </c>
    </row>
    <row r="19" spans="2:24" ht="14.1" customHeight="1" x14ac:dyDescent="0.15">
      <c r="B19" s="204"/>
      <c r="C19" s="196">
        <v>5</v>
      </c>
      <c r="D19" s="209"/>
      <c r="E19" s="236">
        <v>2205</v>
      </c>
      <c r="F19" s="237">
        <v>2730</v>
      </c>
      <c r="G19" s="133">
        <v>2519</v>
      </c>
      <c r="H19" s="237">
        <v>95136</v>
      </c>
      <c r="I19" s="236">
        <v>1890</v>
      </c>
      <c r="J19" s="237">
        <v>2520</v>
      </c>
      <c r="K19" s="133">
        <v>2182</v>
      </c>
      <c r="L19" s="237">
        <v>76368</v>
      </c>
      <c r="M19" s="236">
        <v>1365</v>
      </c>
      <c r="N19" s="237">
        <v>2205</v>
      </c>
      <c r="O19" s="133">
        <v>1793</v>
      </c>
      <c r="P19" s="237">
        <v>33778</v>
      </c>
      <c r="Q19" s="236">
        <v>1995</v>
      </c>
      <c r="R19" s="237">
        <v>2520</v>
      </c>
      <c r="S19" s="133">
        <v>2263</v>
      </c>
      <c r="T19" s="237">
        <v>9625</v>
      </c>
      <c r="U19" s="236">
        <v>4725</v>
      </c>
      <c r="V19" s="237">
        <v>6300</v>
      </c>
      <c r="W19" s="133">
        <v>5473</v>
      </c>
      <c r="X19" s="237">
        <v>20374</v>
      </c>
    </row>
    <row r="20" spans="2:24" ht="14.1" customHeight="1" x14ac:dyDescent="0.15">
      <c r="B20" s="204"/>
      <c r="C20" s="196">
        <v>6</v>
      </c>
      <c r="D20" s="209"/>
      <c r="E20" s="236">
        <v>2100</v>
      </c>
      <c r="F20" s="237">
        <v>2730</v>
      </c>
      <c r="G20" s="133">
        <v>2428</v>
      </c>
      <c r="H20" s="237">
        <v>74834</v>
      </c>
      <c r="I20" s="236">
        <v>1680</v>
      </c>
      <c r="J20" s="237">
        <v>2520</v>
      </c>
      <c r="K20" s="133">
        <v>2187</v>
      </c>
      <c r="L20" s="237">
        <v>80896</v>
      </c>
      <c r="M20" s="236">
        <v>1470</v>
      </c>
      <c r="N20" s="237">
        <v>2100</v>
      </c>
      <c r="O20" s="133">
        <v>1761</v>
      </c>
      <c r="P20" s="237">
        <v>24000</v>
      </c>
      <c r="Q20" s="236">
        <v>1943</v>
      </c>
      <c r="R20" s="237">
        <v>2625</v>
      </c>
      <c r="S20" s="133">
        <v>2214</v>
      </c>
      <c r="T20" s="237">
        <v>13236</v>
      </c>
      <c r="U20" s="236">
        <v>4725</v>
      </c>
      <c r="V20" s="237">
        <v>6300</v>
      </c>
      <c r="W20" s="133">
        <v>5433</v>
      </c>
      <c r="X20" s="237">
        <v>22420</v>
      </c>
    </row>
    <row r="21" spans="2:24" ht="14.1" customHeight="1" x14ac:dyDescent="0.15">
      <c r="B21" s="204"/>
      <c r="C21" s="196">
        <v>7</v>
      </c>
      <c r="D21" s="209"/>
      <c r="E21" s="236">
        <v>2100</v>
      </c>
      <c r="F21" s="237">
        <v>2835</v>
      </c>
      <c r="G21" s="133">
        <v>2501</v>
      </c>
      <c r="H21" s="237">
        <v>53225</v>
      </c>
      <c r="I21" s="236">
        <v>1680</v>
      </c>
      <c r="J21" s="237">
        <v>2520</v>
      </c>
      <c r="K21" s="133">
        <v>2118</v>
      </c>
      <c r="L21" s="237">
        <v>67476</v>
      </c>
      <c r="M21" s="236">
        <v>1575</v>
      </c>
      <c r="N21" s="237">
        <v>2310</v>
      </c>
      <c r="O21" s="133">
        <v>1843</v>
      </c>
      <c r="P21" s="237">
        <v>19442</v>
      </c>
      <c r="Q21" s="236">
        <v>1890</v>
      </c>
      <c r="R21" s="237">
        <v>2625</v>
      </c>
      <c r="S21" s="133">
        <v>2198</v>
      </c>
      <c r="T21" s="237">
        <v>8109</v>
      </c>
      <c r="U21" s="236">
        <v>4725</v>
      </c>
      <c r="V21" s="237">
        <v>6300</v>
      </c>
      <c r="W21" s="133">
        <v>5529</v>
      </c>
      <c r="X21" s="237">
        <v>16572</v>
      </c>
    </row>
    <row r="22" spans="2:24" ht="14.1" customHeight="1" x14ac:dyDescent="0.15">
      <c r="B22" s="204"/>
      <c r="C22" s="196">
        <v>8</v>
      </c>
      <c r="D22" s="209"/>
      <c r="E22" s="236">
        <v>2205</v>
      </c>
      <c r="F22" s="237">
        <v>2730</v>
      </c>
      <c r="G22" s="133">
        <v>2494</v>
      </c>
      <c r="H22" s="237">
        <v>73087</v>
      </c>
      <c r="I22" s="236">
        <v>1680</v>
      </c>
      <c r="J22" s="237">
        <v>2520</v>
      </c>
      <c r="K22" s="133">
        <v>2105</v>
      </c>
      <c r="L22" s="237">
        <v>62829</v>
      </c>
      <c r="M22" s="236">
        <v>1365</v>
      </c>
      <c r="N22" s="237">
        <v>1995</v>
      </c>
      <c r="O22" s="133">
        <v>1723</v>
      </c>
      <c r="P22" s="237">
        <v>28586</v>
      </c>
      <c r="Q22" s="236">
        <v>1890</v>
      </c>
      <c r="R22" s="237">
        <v>2573</v>
      </c>
      <c r="S22" s="133">
        <v>2190</v>
      </c>
      <c r="T22" s="237">
        <v>7854</v>
      </c>
      <c r="U22" s="236">
        <v>4725</v>
      </c>
      <c r="V22" s="237">
        <v>6300</v>
      </c>
      <c r="W22" s="133">
        <v>5532</v>
      </c>
      <c r="X22" s="237">
        <v>16474</v>
      </c>
    </row>
    <row r="23" spans="2:24" ht="14.1" customHeight="1" x14ac:dyDescent="0.15">
      <c r="B23" s="204"/>
      <c r="C23" s="196">
        <v>9</v>
      </c>
      <c r="D23" s="209"/>
      <c r="E23" s="237">
        <v>2100</v>
      </c>
      <c r="F23" s="237">
        <v>3045</v>
      </c>
      <c r="G23" s="237">
        <v>2606.8332433239893</v>
      </c>
      <c r="H23" s="237">
        <v>80165.399999999994</v>
      </c>
      <c r="I23" s="237">
        <v>1785</v>
      </c>
      <c r="J23" s="237">
        <v>2625</v>
      </c>
      <c r="K23" s="237">
        <v>2227.9326286635255</v>
      </c>
      <c r="L23" s="237">
        <v>101808</v>
      </c>
      <c r="M23" s="237">
        <v>1260</v>
      </c>
      <c r="N23" s="237">
        <v>1995</v>
      </c>
      <c r="O23" s="237">
        <v>1695.1903289076645</v>
      </c>
      <c r="P23" s="237">
        <v>31980.6</v>
      </c>
      <c r="Q23" s="237">
        <v>1995</v>
      </c>
      <c r="R23" s="237">
        <v>2520</v>
      </c>
      <c r="S23" s="237">
        <v>2289.7040557023784</v>
      </c>
      <c r="T23" s="237">
        <v>8542.9</v>
      </c>
      <c r="U23" s="237">
        <v>4725</v>
      </c>
      <c r="V23" s="237">
        <v>6510</v>
      </c>
      <c r="W23" s="237">
        <v>5678.3472647007902</v>
      </c>
      <c r="X23" s="237">
        <v>28063.9</v>
      </c>
    </row>
    <row r="24" spans="2:24" ht="14.1" customHeight="1" x14ac:dyDescent="0.15">
      <c r="B24" s="204"/>
      <c r="C24" s="196">
        <v>10</v>
      </c>
      <c r="D24" s="209"/>
      <c r="E24" s="236">
        <v>2310</v>
      </c>
      <c r="F24" s="237">
        <v>3255</v>
      </c>
      <c r="G24" s="133">
        <v>2755.7843355274849</v>
      </c>
      <c r="H24" s="237">
        <v>71943.900000000009</v>
      </c>
      <c r="I24" s="236">
        <v>1890</v>
      </c>
      <c r="J24" s="237">
        <v>2625</v>
      </c>
      <c r="K24" s="133">
        <v>2281.1629159880354</v>
      </c>
      <c r="L24" s="237">
        <v>82463.8</v>
      </c>
      <c r="M24" s="236">
        <v>1365</v>
      </c>
      <c r="N24" s="237">
        <v>1995</v>
      </c>
      <c r="O24" s="133">
        <v>1661.4778324757935</v>
      </c>
      <c r="P24" s="237">
        <v>22940.5</v>
      </c>
      <c r="Q24" s="236">
        <v>1890</v>
      </c>
      <c r="R24" s="237">
        <v>2625</v>
      </c>
      <c r="S24" s="133">
        <v>2303.0967100132111</v>
      </c>
      <c r="T24" s="237">
        <v>11287.800000000001</v>
      </c>
      <c r="U24" s="236">
        <v>5040</v>
      </c>
      <c r="V24" s="237">
        <v>6300</v>
      </c>
      <c r="W24" s="133">
        <v>5709.5055818280489</v>
      </c>
      <c r="X24" s="237">
        <v>19944.3</v>
      </c>
    </row>
    <row r="25" spans="2:24" ht="14.1" customHeight="1" x14ac:dyDescent="0.15">
      <c r="B25" s="204"/>
      <c r="C25" s="196">
        <v>11</v>
      </c>
      <c r="D25" s="209"/>
      <c r="E25" s="237">
        <v>2520</v>
      </c>
      <c r="F25" s="237">
        <v>3360</v>
      </c>
      <c r="G25" s="237">
        <v>2901.1385167834933</v>
      </c>
      <c r="H25" s="237">
        <v>65818.2</v>
      </c>
      <c r="I25" s="237">
        <v>1995</v>
      </c>
      <c r="J25" s="237">
        <v>2730.42</v>
      </c>
      <c r="K25" s="237">
        <v>2382.7480977627356</v>
      </c>
      <c r="L25" s="237">
        <v>75574.600000000006</v>
      </c>
      <c r="M25" s="237">
        <v>1365</v>
      </c>
      <c r="N25" s="237">
        <v>1890</v>
      </c>
      <c r="O25" s="237">
        <v>1591.4841148707353</v>
      </c>
      <c r="P25" s="237">
        <v>29311.1</v>
      </c>
      <c r="Q25" s="237">
        <v>1995</v>
      </c>
      <c r="R25" s="237">
        <v>2835</v>
      </c>
      <c r="S25" s="237">
        <v>2384.248387845048</v>
      </c>
      <c r="T25" s="237">
        <v>12243.3</v>
      </c>
      <c r="U25" s="237">
        <v>5040</v>
      </c>
      <c r="V25" s="237">
        <v>6510</v>
      </c>
      <c r="W25" s="237">
        <v>5780.8396521766363</v>
      </c>
      <c r="X25" s="237">
        <v>18729.599999999999</v>
      </c>
    </row>
    <row r="26" spans="2:24" ht="14.1" customHeight="1" x14ac:dyDescent="0.15">
      <c r="B26" s="197"/>
      <c r="C26" s="201">
        <v>12</v>
      </c>
      <c r="D26" s="210"/>
      <c r="E26" s="239">
        <v>2730</v>
      </c>
      <c r="F26" s="239">
        <v>3990</v>
      </c>
      <c r="G26" s="239">
        <v>3352.746041552919</v>
      </c>
      <c r="H26" s="239">
        <v>106236</v>
      </c>
      <c r="I26" s="239">
        <v>2100</v>
      </c>
      <c r="J26" s="239">
        <v>2835</v>
      </c>
      <c r="K26" s="239">
        <v>2521.300556355613</v>
      </c>
      <c r="L26" s="239">
        <v>100440</v>
      </c>
      <c r="M26" s="239">
        <v>1470</v>
      </c>
      <c r="N26" s="239">
        <v>1785</v>
      </c>
      <c r="O26" s="239">
        <v>1596.5976658476661</v>
      </c>
      <c r="P26" s="239">
        <v>33630</v>
      </c>
      <c r="Q26" s="239">
        <v>2100</v>
      </c>
      <c r="R26" s="239">
        <v>3150</v>
      </c>
      <c r="S26" s="239">
        <v>2549.0244312787668</v>
      </c>
      <c r="T26" s="239">
        <v>27426</v>
      </c>
      <c r="U26" s="239">
        <v>5250</v>
      </c>
      <c r="V26" s="239">
        <v>6510</v>
      </c>
      <c r="W26" s="239">
        <v>5817.674816880548</v>
      </c>
      <c r="X26" s="240">
        <v>23632</v>
      </c>
    </row>
    <row r="27" spans="2:24" x14ac:dyDescent="0.15">
      <c r="B27" s="225"/>
      <c r="C27" s="244"/>
      <c r="D27" s="245"/>
      <c r="E27" s="236"/>
      <c r="F27" s="237"/>
      <c r="G27" s="133"/>
      <c r="H27" s="237"/>
      <c r="I27" s="236"/>
      <c r="J27" s="237"/>
      <c r="K27" s="133"/>
      <c r="L27" s="237"/>
      <c r="M27" s="236"/>
      <c r="N27" s="237"/>
      <c r="O27" s="133"/>
      <c r="P27" s="237"/>
      <c r="Q27" s="236"/>
      <c r="R27" s="237"/>
      <c r="S27" s="133"/>
      <c r="T27" s="237"/>
      <c r="U27" s="236"/>
      <c r="V27" s="237"/>
      <c r="W27" s="133"/>
      <c r="X27" s="237"/>
    </row>
    <row r="28" spans="2:24" x14ac:dyDescent="0.15">
      <c r="B28" s="225"/>
      <c r="C28" s="244"/>
      <c r="D28" s="245"/>
      <c r="E28" s="236"/>
      <c r="F28" s="237"/>
      <c r="G28" s="133"/>
      <c r="H28" s="237"/>
      <c r="I28" s="236"/>
      <c r="J28" s="237"/>
      <c r="K28" s="133"/>
      <c r="L28" s="237"/>
      <c r="M28" s="236"/>
      <c r="N28" s="237"/>
      <c r="O28" s="133"/>
      <c r="P28" s="237"/>
      <c r="Q28" s="236"/>
      <c r="R28" s="237"/>
      <c r="S28" s="133"/>
      <c r="T28" s="237"/>
      <c r="U28" s="236"/>
      <c r="V28" s="237"/>
      <c r="W28" s="133"/>
      <c r="X28" s="237"/>
    </row>
    <row r="29" spans="2:24" x14ac:dyDescent="0.15">
      <c r="B29" s="222" t="s">
        <v>151</v>
      </c>
      <c r="C29" s="244"/>
      <c r="D29" s="245"/>
      <c r="E29" s="236"/>
      <c r="F29" s="237"/>
      <c r="G29" s="133"/>
      <c r="H29" s="237"/>
      <c r="I29" s="236"/>
      <c r="J29" s="237"/>
      <c r="K29" s="133"/>
      <c r="L29" s="237"/>
      <c r="M29" s="236"/>
      <c r="N29" s="237"/>
      <c r="O29" s="133"/>
      <c r="P29" s="237"/>
      <c r="Q29" s="236"/>
      <c r="R29" s="237"/>
      <c r="S29" s="133"/>
      <c r="T29" s="237"/>
      <c r="U29" s="236"/>
      <c r="V29" s="237"/>
      <c r="W29" s="133"/>
      <c r="X29" s="237"/>
    </row>
    <row r="30" spans="2:24" x14ac:dyDescent="0.15">
      <c r="B30" s="246">
        <v>40513</v>
      </c>
      <c r="C30" s="247"/>
      <c r="D30" s="248">
        <v>40519</v>
      </c>
      <c r="E30" s="236">
        <v>2730</v>
      </c>
      <c r="F30" s="237">
        <v>3675</v>
      </c>
      <c r="G30" s="133">
        <v>3249.7301431208225</v>
      </c>
      <c r="H30" s="237">
        <v>20436.099999999999</v>
      </c>
      <c r="I30" s="236">
        <v>2100</v>
      </c>
      <c r="J30" s="237">
        <v>2835</v>
      </c>
      <c r="K30" s="133">
        <v>2493.85937295641</v>
      </c>
      <c r="L30" s="237">
        <v>16234.8</v>
      </c>
      <c r="M30" s="236">
        <v>1470</v>
      </c>
      <c r="N30" s="237">
        <v>1785</v>
      </c>
      <c r="O30" s="133">
        <v>1593.3316039395008</v>
      </c>
      <c r="P30" s="237">
        <v>5711.7</v>
      </c>
      <c r="Q30" s="206">
        <v>2100</v>
      </c>
      <c r="R30" s="208">
        <v>2835</v>
      </c>
      <c r="S30" s="173">
        <v>2497.4417468614142</v>
      </c>
      <c r="T30" s="237">
        <v>2721.4</v>
      </c>
      <c r="U30" s="236">
        <v>5250</v>
      </c>
      <c r="V30" s="237">
        <v>6510</v>
      </c>
      <c r="W30" s="133">
        <v>5839.7529069767443</v>
      </c>
      <c r="X30" s="237">
        <v>4113.6000000000004</v>
      </c>
    </row>
    <row r="31" spans="2:24" x14ac:dyDescent="0.15">
      <c r="B31" s="246" t="s">
        <v>152</v>
      </c>
      <c r="C31" s="247"/>
      <c r="D31" s="248"/>
      <c r="E31" s="236"/>
      <c r="F31" s="237"/>
      <c r="G31" s="133"/>
      <c r="H31" s="237"/>
      <c r="I31" s="236"/>
      <c r="J31" s="237"/>
      <c r="K31" s="133"/>
      <c r="L31" s="237"/>
      <c r="M31" s="236"/>
      <c r="N31" s="237"/>
      <c r="O31" s="133"/>
      <c r="P31" s="237"/>
      <c r="Q31" s="236"/>
      <c r="R31" s="237"/>
      <c r="S31" s="133"/>
      <c r="T31" s="237"/>
      <c r="U31" s="236"/>
      <c r="V31" s="237"/>
      <c r="W31" s="133"/>
      <c r="X31" s="237"/>
    </row>
    <row r="32" spans="2:24" x14ac:dyDescent="0.15">
      <c r="B32" s="246">
        <v>40520</v>
      </c>
      <c r="C32" s="247"/>
      <c r="D32" s="248">
        <v>40526</v>
      </c>
      <c r="E32" s="249">
        <v>2835</v>
      </c>
      <c r="F32" s="250">
        <v>3885</v>
      </c>
      <c r="G32" s="250">
        <v>3312.8563893772571</v>
      </c>
      <c r="H32" s="208">
        <v>22545.5</v>
      </c>
      <c r="I32" s="250">
        <v>2100</v>
      </c>
      <c r="J32" s="250">
        <v>2835</v>
      </c>
      <c r="K32" s="250">
        <v>2512.190183753135</v>
      </c>
      <c r="L32" s="208">
        <v>19908.900000000001</v>
      </c>
      <c r="M32" s="250">
        <v>1470</v>
      </c>
      <c r="N32" s="250">
        <v>1785</v>
      </c>
      <c r="O32" s="250">
        <v>1610.7775568181819</v>
      </c>
      <c r="P32" s="208">
        <v>6829.4</v>
      </c>
      <c r="Q32" s="250">
        <v>2310</v>
      </c>
      <c r="R32" s="250">
        <v>3150</v>
      </c>
      <c r="S32" s="250">
        <v>2568.8758110109034</v>
      </c>
      <c r="T32" s="208">
        <v>4923.5</v>
      </c>
      <c r="U32" s="250">
        <v>5250</v>
      </c>
      <c r="V32" s="250">
        <v>6300</v>
      </c>
      <c r="W32" s="250">
        <v>5871.5490084565563</v>
      </c>
      <c r="X32" s="208">
        <v>6279.6</v>
      </c>
    </row>
    <row r="33" spans="2:24" x14ac:dyDescent="0.15">
      <c r="B33" s="246" t="s">
        <v>153</v>
      </c>
      <c r="C33" s="247"/>
      <c r="D33" s="248"/>
      <c r="E33" s="236"/>
      <c r="F33" s="237"/>
      <c r="G33" s="133"/>
      <c r="H33" s="237"/>
      <c r="I33" s="236"/>
      <c r="J33" s="237"/>
      <c r="K33" s="133"/>
      <c r="L33" s="237"/>
      <c r="M33" s="236"/>
      <c r="N33" s="237"/>
      <c r="O33" s="133"/>
      <c r="P33" s="237"/>
      <c r="Q33" s="236"/>
      <c r="R33" s="237"/>
      <c r="S33" s="133"/>
      <c r="T33" s="237"/>
      <c r="U33" s="236"/>
      <c r="V33" s="237"/>
      <c r="W33" s="133"/>
      <c r="X33" s="237"/>
    </row>
    <row r="34" spans="2:24" x14ac:dyDescent="0.15">
      <c r="B34" s="246">
        <v>40527</v>
      </c>
      <c r="C34" s="247"/>
      <c r="D34" s="248">
        <v>40533</v>
      </c>
      <c r="E34" s="249">
        <v>2835</v>
      </c>
      <c r="F34" s="250">
        <v>3990</v>
      </c>
      <c r="G34" s="244">
        <v>3351.8267956154796</v>
      </c>
      <c r="H34" s="250">
        <v>21880.799999999999</v>
      </c>
      <c r="I34" s="249">
        <v>2152.5</v>
      </c>
      <c r="J34" s="250">
        <v>2835</v>
      </c>
      <c r="K34" s="244">
        <v>2519.5350666713884</v>
      </c>
      <c r="L34" s="250">
        <v>19324</v>
      </c>
      <c r="M34" s="249">
        <v>1470</v>
      </c>
      <c r="N34" s="250">
        <v>1785</v>
      </c>
      <c r="O34" s="244">
        <v>1587.4850000000001</v>
      </c>
      <c r="P34" s="250">
        <v>6291.8</v>
      </c>
      <c r="Q34" s="249">
        <v>2247</v>
      </c>
      <c r="R34" s="250">
        <v>2782.5</v>
      </c>
      <c r="S34" s="244">
        <v>2461.4123595505625</v>
      </c>
      <c r="T34" s="250">
        <v>4406.7</v>
      </c>
      <c r="U34" s="249">
        <v>5250</v>
      </c>
      <c r="V34" s="250">
        <v>6300</v>
      </c>
      <c r="W34" s="244">
        <v>5767.4594006766574</v>
      </c>
      <c r="X34" s="250">
        <v>4618</v>
      </c>
    </row>
    <row r="35" spans="2:24" x14ac:dyDescent="0.15">
      <c r="B35" s="246" t="s">
        <v>154</v>
      </c>
      <c r="C35" s="247"/>
      <c r="D35" s="248"/>
      <c r="E35" s="236"/>
      <c r="F35" s="237"/>
      <c r="G35" s="133"/>
      <c r="H35" s="237"/>
      <c r="I35" s="236"/>
      <c r="J35" s="237"/>
      <c r="K35" s="133"/>
      <c r="L35" s="237"/>
      <c r="M35" s="236"/>
      <c r="N35" s="237"/>
      <c r="O35" s="133"/>
      <c r="P35" s="237"/>
      <c r="Q35" s="236"/>
      <c r="R35" s="237"/>
      <c r="S35" s="133"/>
      <c r="T35" s="237"/>
      <c r="U35" s="236"/>
      <c r="V35" s="237"/>
      <c r="W35" s="133"/>
      <c r="X35" s="237"/>
    </row>
    <row r="36" spans="2:24" ht="12" customHeight="1" x14ac:dyDescent="0.15">
      <c r="B36" s="246">
        <v>40534</v>
      </c>
      <c r="C36" s="247"/>
      <c r="D36" s="248">
        <v>40540</v>
      </c>
      <c r="E36" s="206">
        <v>2835</v>
      </c>
      <c r="F36" s="208">
        <v>3990</v>
      </c>
      <c r="G36" s="208">
        <v>3422.592802332204</v>
      </c>
      <c r="H36" s="251">
        <v>32878.300000000003</v>
      </c>
      <c r="I36" s="206">
        <v>2100</v>
      </c>
      <c r="J36" s="208">
        <v>2835</v>
      </c>
      <c r="K36" s="208">
        <v>2540.7498484821504</v>
      </c>
      <c r="L36" s="251">
        <v>39432.1</v>
      </c>
      <c r="M36" s="206">
        <v>1522.5</v>
      </c>
      <c r="N36" s="208">
        <v>1785</v>
      </c>
      <c r="O36" s="208">
        <v>1605.433991683992</v>
      </c>
      <c r="P36" s="251">
        <v>13090.1</v>
      </c>
      <c r="Q36" s="206">
        <v>2362.5</v>
      </c>
      <c r="R36" s="208">
        <v>2940</v>
      </c>
      <c r="S36" s="208">
        <v>2607.0412804912726</v>
      </c>
      <c r="T36" s="251">
        <v>13689.4</v>
      </c>
      <c r="U36" s="206">
        <v>5250</v>
      </c>
      <c r="V36" s="208">
        <v>6300</v>
      </c>
      <c r="W36" s="208">
        <v>5822.4449158963462</v>
      </c>
      <c r="X36" s="251">
        <v>7837</v>
      </c>
    </row>
    <row r="37" spans="2:24" ht="12" customHeight="1" x14ac:dyDescent="0.15">
      <c r="B37" s="246" t="s">
        <v>155</v>
      </c>
      <c r="C37" s="247"/>
      <c r="D37" s="248"/>
      <c r="E37" s="236"/>
      <c r="F37" s="237"/>
      <c r="G37" s="133"/>
      <c r="H37" s="237"/>
      <c r="I37" s="236"/>
      <c r="J37" s="237"/>
      <c r="K37" s="133"/>
      <c r="L37" s="237"/>
      <c r="M37" s="236"/>
      <c r="N37" s="237"/>
      <c r="O37" s="133"/>
      <c r="P37" s="237"/>
      <c r="Q37" s="236"/>
      <c r="R37" s="237"/>
      <c r="S37" s="133"/>
      <c r="T37" s="237"/>
      <c r="U37" s="236"/>
      <c r="V37" s="237"/>
      <c r="W37" s="133"/>
      <c r="X37" s="237"/>
    </row>
    <row r="38" spans="2:24" ht="12" customHeight="1" x14ac:dyDescent="0.15">
      <c r="B38" s="252"/>
      <c r="C38" s="253"/>
      <c r="D38" s="254">
        <v>40906</v>
      </c>
      <c r="E38" s="231"/>
      <c r="F38" s="239"/>
      <c r="G38" s="218"/>
      <c r="H38" s="239">
        <v>7495</v>
      </c>
      <c r="I38" s="231"/>
      <c r="J38" s="239"/>
      <c r="K38" s="218"/>
      <c r="L38" s="239">
        <v>5543</v>
      </c>
      <c r="M38" s="231"/>
      <c r="N38" s="239"/>
      <c r="O38" s="218"/>
      <c r="P38" s="239">
        <v>1707</v>
      </c>
      <c r="Q38" s="231"/>
      <c r="R38" s="239"/>
      <c r="S38" s="218"/>
      <c r="T38" s="239">
        <v>1685</v>
      </c>
      <c r="U38" s="231"/>
      <c r="V38" s="239"/>
      <c r="W38" s="218"/>
      <c r="X38" s="239">
        <v>784</v>
      </c>
    </row>
    <row r="39" spans="2:24" ht="6" customHeight="1" x14ac:dyDescent="0.15">
      <c r="B39" s="223"/>
      <c r="C39" s="244"/>
      <c r="D39" s="244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</row>
    <row r="40" spans="2:24" ht="12.75" customHeight="1" x14ac:dyDescent="0.15">
      <c r="B40" s="217" t="s">
        <v>135</v>
      </c>
      <c r="C40" s="216" t="s">
        <v>156</v>
      </c>
    </row>
    <row r="41" spans="2:24" ht="12.75" customHeight="1" x14ac:dyDescent="0.15">
      <c r="B41" s="255" t="s">
        <v>1</v>
      </c>
      <c r="C41" s="216" t="s">
        <v>137</v>
      </c>
    </row>
    <row r="42" spans="2:24" ht="12.75" customHeight="1" x14ac:dyDescent="0.15">
      <c r="B42" s="255"/>
    </row>
    <row r="43" spans="2:24" x14ac:dyDescent="0.15">
      <c r="B43" s="255"/>
    </row>
  </sheetData>
  <phoneticPr fontId="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38"/>
  <sheetViews>
    <sheetView zoomScale="75" workbookViewId="0"/>
  </sheetViews>
  <sheetFormatPr defaultColWidth="7.5" defaultRowHeight="12" x14ac:dyDescent="0.15"/>
  <cols>
    <col min="1" max="1" width="0.75" style="185" customWidth="1"/>
    <col min="2" max="2" width="6" style="185" customWidth="1"/>
    <col min="3" max="3" width="3.25" style="185" customWidth="1"/>
    <col min="4" max="5" width="5.5" style="185" customWidth="1"/>
    <col min="6" max="6" width="6" style="185" customWidth="1"/>
    <col min="7" max="7" width="5.5" style="185" customWidth="1"/>
    <col min="8" max="8" width="7.625" style="185" customWidth="1"/>
    <col min="9" max="9" width="5.5" style="185" customWidth="1"/>
    <col min="10" max="10" width="5.75" style="185" customWidth="1"/>
    <col min="11" max="11" width="5.875" style="185" customWidth="1"/>
    <col min="12" max="12" width="7.625" style="185" customWidth="1"/>
    <col min="13" max="14" width="5.75" style="185" customWidth="1"/>
    <col min="15" max="15" width="5.875" style="185" customWidth="1"/>
    <col min="16" max="16" width="7.75" style="185" customWidth="1"/>
    <col min="17" max="17" width="5.5" style="185" customWidth="1"/>
    <col min="18" max="18" width="5.75" style="185" customWidth="1"/>
    <col min="19" max="19" width="5.875" style="185" customWidth="1"/>
    <col min="20" max="20" width="7.75" style="185" customWidth="1"/>
    <col min="21" max="22" width="5.5" style="185" customWidth="1"/>
    <col min="23" max="23" width="5.875" style="185" customWidth="1"/>
    <col min="24" max="24" width="7.75" style="185" customWidth="1"/>
    <col min="25" max="16384" width="7.5" style="185"/>
  </cols>
  <sheetData>
    <row r="3" spans="2:24" x14ac:dyDescent="0.15">
      <c r="B3" s="185" t="s">
        <v>157</v>
      </c>
    </row>
    <row r="4" spans="2:24" x14ac:dyDescent="0.15">
      <c r="X4" s="186" t="s">
        <v>117</v>
      </c>
    </row>
    <row r="5" spans="2:24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2:24" ht="13.5" customHeight="1" x14ac:dyDescent="0.15">
      <c r="B6" s="219"/>
      <c r="C6" s="220" t="s">
        <v>118</v>
      </c>
      <c r="D6" s="221"/>
      <c r="E6" s="256" t="s">
        <v>158</v>
      </c>
      <c r="F6" s="257"/>
      <c r="G6" s="257"/>
      <c r="H6" s="258"/>
      <c r="I6" s="259" t="s">
        <v>159</v>
      </c>
      <c r="J6" s="260"/>
      <c r="K6" s="260"/>
      <c r="L6" s="261"/>
      <c r="M6" s="259" t="s">
        <v>160</v>
      </c>
      <c r="N6" s="260"/>
      <c r="O6" s="260"/>
      <c r="P6" s="261"/>
      <c r="Q6" s="259" t="s">
        <v>161</v>
      </c>
      <c r="R6" s="260"/>
      <c r="S6" s="260"/>
      <c r="T6" s="261"/>
      <c r="U6" s="259" t="s">
        <v>162</v>
      </c>
      <c r="V6" s="260"/>
      <c r="W6" s="260"/>
      <c r="X6" s="261"/>
    </row>
    <row r="7" spans="2:24" x14ac:dyDescent="0.15">
      <c r="B7" s="222" t="s">
        <v>124</v>
      </c>
      <c r="C7" s="223"/>
      <c r="D7" s="224"/>
      <c r="E7" s="213" t="s">
        <v>125</v>
      </c>
      <c r="F7" s="195" t="s">
        <v>126</v>
      </c>
      <c r="G7" s="202" t="s">
        <v>127</v>
      </c>
      <c r="H7" s="195" t="s">
        <v>128</v>
      </c>
      <c r="I7" s="213" t="s">
        <v>125</v>
      </c>
      <c r="J7" s="195" t="s">
        <v>126</v>
      </c>
      <c r="K7" s="202" t="s">
        <v>127</v>
      </c>
      <c r="L7" s="195" t="s">
        <v>128</v>
      </c>
      <c r="M7" s="213" t="s">
        <v>125</v>
      </c>
      <c r="N7" s="195" t="s">
        <v>126</v>
      </c>
      <c r="O7" s="202" t="s">
        <v>127</v>
      </c>
      <c r="P7" s="195" t="s">
        <v>128</v>
      </c>
      <c r="Q7" s="213" t="s">
        <v>163</v>
      </c>
      <c r="R7" s="195" t="s">
        <v>126</v>
      </c>
      <c r="S7" s="202" t="s">
        <v>127</v>
      </c>
      <c r="T7" s="195" t="s">
        <v>128</v>
      </c>
      <c r="U7" s="213" t="s">
        <v>125</v>
      </c>
      <c r="V7" s="195" t="s">
        <v>126</v>
      </c>
      <c r="W7" s="202" t="s">
        <v>127</v>
      </c>
      <c r="X7" s="195" t="s">
        <v>128</v>
      </c>
    </row>
    <row r="8" spans="2:24" x14ac:dyDescent="0.15">
      <c r="B8" s="231"/>
      <c r="C8" s="218"/>
      <c r="D8" s="218"/>
      <c r="E8" s="199"/>
      <c r="F8" s="200"/>
      <c r="G8" s="201" t="s">
        <v>129</v>
      </c>
      <c r="H8" s="200"/>
      <c r="I8" s="199"/>
      <c r="J8" s="200"/>
      <c r="K8" s="201" t="s">
        <v>129</v>
      </c>
      <c r="L8" s="200"/>
      <c r="M8" s="199"/>
      <c r="N8" s="200"/>
      <c r="O8" s="201" t="s">
        <v>129</v>
      </c>
      <c r="P8" s="200"/>
      <c r="Q8" s="199"/>
      <c r="R8" s="200"/>
      <c r="S8" s="201" t="s">
        <v>129</v>
      </c>
      <c r="T8" s="200"/>
      <c r="U8" s="199"/>
      <c r="V8" s="200"/>
      <c r="W8" s="201" t="s">
        <v>129</v>
      </c>
      <c r="X8" s="200"/>
    </row>
    <row r="9" spans="2:24" ht="14.1" customHeight="1" x14ac:dyDescent="0.15">
      <c r="B9" s="187" t="s">
        <v>95</v>
      </c>
      <c r="C9" s="202">
        <v>17</v>
      </c>
      <c r="D9" s="203" t="s">
        <v>96</v>
      </c>
      <c r="E9" s="204">
        <v>4725</v>
      </c>
      <c r="F9" s="205">
        <v>6300</v>
      </c>
      <c r="G9" s="132">
        <v>5862</v>
      </c>
      <c r="H9" s="205">
        <v>242004</v>
      </c>
      <c r="I9" s="204">
        <v>5355</v>
      </c>
      <c r="J9" s="205">
        <v>6510</v>
      </c>
      <c r="K9" s="132">
        <v>5936</v>
      </c>
      <c r="L9" s="205">
        <v>434431</v>
      </c>
      <c r="M9" s="204">
        <v>1785</v>
      </c>
      <c r="N9" s="205">
        <v>2520</v>
      </c>
      <c r="O9" s="132">
        <v>2135</v>
      </c>
      <c r="P9" s="205">
        <v>1287108</v>
      </c>
      <c r="Q9" s="204">
        <v>2468</v>
      </c>
      <c r="R9" s="205">
        <v>2940</v>
      </c>
      <c r="S9" s="132">
        <v>2711</v>
      </c>
      <c r="T9" s="205">
        <v>261399</v>
      </c>
      <c r="U9" s="204">
        <v>2520</v>
      </c>
      <c r="V9" s="205">
        <v>3024</v>
      </c>
      <c r="W9" s="132">
        <v>2804</v>
      </c>
      <c r="X9" s="205">
        <v>249005</v>
      </c>
    </row>
    <row r="10" spans="2:24" ht="14.1" customHeight="1" x14ac:dyDescent="0.15">
      <c r="B10" s="204"/>
      <c r="C10" s="196">
        <v>18</v>
      </c>
      <c r="D10" s="209"/>
      <c r="E10" s="204">
        <v>5513</v>
      </c>
      <c r="F10" s="205">
        <v>6930</v>
      </c>
      <c r="G10" s="132">
        <v>6009</v>
      </c>
      <c r="H10" s="205">
        <v>286366</v>
      </c>
      <c r="I10" s="204">
        <v>5585</v>
      </c>
      <c r="J10" s="205">
        <v>7140</v>
      </c>
      <c r="K10" s="132">
        <v>6203</v>
      </c>
      <c r="L10" s="205">
        <v>160800</v>
      </c>
      <c r="M10" s="204">
        <v>1575</v>
      </c>
      <c r="N10" s="205">
        <v>2520</v>
      </c>
      <c r="O10" s="132">
        <v>2045</v>
      </c>
      <c r="P10" s="205">
        <v>664000</v>
      </c>
      <c r="Q10" s="204">
        <v>2415</v>
      </c>
      <c r="R10" s="205">
        <v>2995</v>
      </c>
      <c r="S10" s="132">
        <v>2704</v>
      </c>
      <c r="T10" s="205">
        <v>257643</v>
      </c>
      <c r="U10" s="204">
        <v>2552</v>
      </c>
      <c r="V10" s="205">
        <v>3098</v>
      </c>
      <c r="W10" s="132">
        <v>2844</v>
      </c>
      <c r="X10" s="205">
        <v>254612</v>
      </c>
    </row>
    <row r="11" spans="2:24" ht="14.1" customHeight="1" x14ac:dyDescent="0.15">
      <c r="B11" s="204"/>
      <c r="C11" s="196">
        <v>19</v>
      </c>
      <c r="D11" s="209"/>
      <c r="E11" s="204">
        <v>5450</v>
      </c>
      <c r="F11" s="205">
        <v>6773</v>
      </c>
      <c r="G11" s="132">
        <v>5858</v>
      </c>
      <c r="H11" s="205">
        <v>349217</v>
      </c>
      <c r="I11" s="204">
        <v>5460</v>
      </c>
      <c r="J11" s="205">
        <v>6930</v>
      </c>
      <c r="K11" s="132">
        <v>5952</v>
      </c>
      <c r="L11" s="205">
        <v>175449</v>
      </c>
      <c r="M11" s="204">
        <v>1418</v>
      </c>
      <c r="N11" s="205">
        <v>2258</v>
      </c>
      <c r="O11" s="132">
        <v>1888</v>
      </c>
      <c r="P11" s="205">
        <v>871984</v>
      </c>
      <c r="Q11" s="204">
        <v>2267</v>
      </c>
      <c r="R11" s="205">
        <v>2835</v>
      </c>
      <c r="S11" s="132">
        <v>2638</v>
      </c>
      <c r="T11" s="205">
        <v>274636</v>
      </c>
      <c r="U11" s="204">
        <v>2415</v>
      </c>
      <c r="V11" s="205">
        <v>2940</v>
      </c>
      <c r="W11" s="132">
        <v>2741</v>
      </c>
      <c r="X11" s="205">
        <v>250107</v>
      </c>
    </row>
    <row r="12" spans="2:24" ht="14.1" customHeight="1" x14ac:dyDescent="0.15">
      <c r="B12" s="204"/>
      <c r="C12" s="196">
        <v>20</v>
      </c>
      <c r="D12" s="209"/>
      <c r="E12" s="204">
        <v>4200</v>
      </c>
      <c r="F12" s="205">
        <v>6300</v>
      </c>
      <c r="G12" s="132">
        <v>5103</v>
      </c>
      <c r="H12" s="205">
        <v>321436</v>
      </c>
      <c r="I12" s="204">
        <v>4410</v>
      </c>
      <c r="J12" s="205">
        <v>6510</v>
      </c>
      <c r="K12" s="132">
        <v>5373</v>
      </c>
      <c r="L12" s="205">
        <v>167308</v>
      </c>
      <c r="M12" s="204">
        <v>1155</v>
      </c>
      <c r="N12" s="205">
        <v>2048</v>
      </c>
      <c r="O12" s="132">
        <v>1716</v>
      </c>
      <c r="P12" s="205">
        <v>882113</v>
      </c>
      <c r="Q12" s="204">
        <v>1785</v>
      </c>
      <c r="R12" s="205">
        <v>2783</v>
      </c>
      <c r="S12" s="132">
        <v>2351</v>
      </c>
      <c r="T12" s="205">
        <v>280214</v>
      </c>
      <c r="U12" s="204">
        <v>1890</v>
      </c>
      <c r="V12" s="205">
        <v>2888</v>
      </c>
      <c r="W12" s="132">
        <v>2563</v>
      </c>
      <c r="X12" s="205">
        <v>270080</v>
      </c>
    </row>
    <row r="13" spans="2:24" ht="14.1" customHeight="1" x14ac:dyDescent="0.15">
      <c r="B13" s="197"/>
      <c r="C13" s="201">
        <v>21</v>
      </c>
      <c r="D13" s="210"/>
      <c r="E13" s="197">
        <v>3885</v>
      </c>
      <c r="F13" s="211">
        <v>5880</v>
      </c>
      <c r="G13" s="198">
        <v>4682</v>
      </c>
      <c r="H13" s="211">
        <v>425313</v>
      </c>
      <c r="I13" s="197">
        <v>4095</v>
      </c>
      <c r="J13" s="211">
        <v>6090</v>
      </c>
      <c r="K13" s="198">
        <v>4956</v>
      </c>
      <c r="L13" s="211">
        <v>174582</v>
      </c>
      <c r="M13" s="197">
        <v>1050</v>
      </c>
      <c r="N13" s="211">
        <v>1995</v>
      </c>
      <c r="O13" s="198">
        <v>1558</v>
      </c>
      <c r="P13" s="211">
        <v>1019405</v>
      </c>
      <c r="Q13" s="197">
        <v>1680</v>
      </c>
      <c r="R13" s="211">
        <v>2730</v>
      </c>
      <c r="S13" s="198">
        <v>2260</v>
      </c>
      <c r="T13" s="211">
        <v>393315</v>
      </c>
      <c r="U13" s="197">
        <v>1785</v>
      </c>
      <c r="V13" s="211">
        <v>2835</v>
      </c>
      <c r="W13" s="198">
        <v>2420</v>
      </c>
      <c r="X13" s="211">
        <v>341224</v>
      </c>
    </row>
    <row r="14" spans="2:24" ht="14.1" customHeight="1" x14ac:dyDescent="0.15">
      <c r="B14" s="204"/>
      <c r="C14" s="196">
        <v>12</v>
      </c>
      <c r="D14" s="209"/>
      <c r="E14" s="204">
        <v>4200</v>
      </c>
      <c r="F14" s="205">
        <v>5880</v>
      </c>
      <c r="G14" s="132">
        <v>4942</v>
      </c>
      <c r="H14" s="205">
        <v>55601</v>
      </c>
      <c r="I14" s="204">
        <v>4515</v>
      </c>
      <c r="J14" s="205">
        <v>6090</v>
      </c>
      <c r="K14" s="132">
        <v>5257</v>
      </c>
      <c r="L14" s="205">
        <v>19971</v>
      </c>
      <c r="M14" s="204">
        <v>1050</v>
      </c>
      <c r="N14" s="205">
        <v>1575</v>
      </c>
      <c r="O14" s="132">
        <v>1338</v>
      </c>
      <c r="P14" s="205">
        <v>94639</v>
      </c>
      <c r="Q14" s="204">
        <v>1785</v>
      </c>
      <c r="R14" s="205">
        <v>2520</v>
      </c>
      <c r="S14" s="132">
        <v>2221</v>
      </c>
      <c r="T14" s="205">
        <v>40491</v>
      </c>
      <c r="U14" s="204">
        <v>1995</v>
      </c>
      <c r="V14" s="205">
        <v>2625</v>
      </c>
      <c r="W14" s="132">
        <v>2361</v>
      </c>
      <c r="X14" s="205">
        <v>38083</v>
      </c>
    </row>
    <row r="15" spans="2:24" ht="14.1" customHeight="1" x14ac:dyDescent="0.15">
      <c r="B15" s="204" t="s">
        <v>99</v>
      </c>
      <c r="C15" s="196">
        <v>1</v>
      </c>
      <c r="D15" s="209" t="s">
        <v>2</v>
      </c>
      <c r="E15" s="204">
        <v>3990</v>
      </c>
      <c r="F15" s="205">
        <v>5355</v>
      </c>
      <c r="G15" s="132">
        <v>4674</v>
      </c>
      <c r="H15" s="205">
        <v>27842</v>
      </c>
      <c r="I15" s="204">
        <v>4305</v>
      </c>
      <c r="J15" s="205">
        <v>5618</v>
      </c>
      <c r="K15" s="132">
        <v>5090</v>
      </c>
      <c r="L15" s="205">
        <v>14117</v>
      </c>
      <c r="M15" s="204">
        <v>1050</v>
      </c>
      <c r="N15" s="205">
        <v>1680</v>
      </c>
      <c r="O15" s="132">
        <v>1365</v>
      </c>
      <c r="P15" s="205">
        <v>90693</v>
      </c>
      <c r="Q15" s="204">
        <v>1785</v>
      </c>
      <c r="R15" s="205">
        <v>2520</v>
      </c>
      <c r="S15" s="132">
        <v>2136</v>
      </c>
      <c r="T15" s="205">
        <v>34657</v>
      </c>
      <c r="U15" s="204">
        <v>1890</v>
      </c>
      <c r="V15" s="205">
        <v>2625</v>
      </c>
      <c r="W15" s="132">
        <v>2277</v>
      </c>
      <c r="X15" s="205">
        <v>28540</v>
      </c>
    </row>
    <row r="16" spans="2:24" ht="14.1" customHeight="1" x14ac:dyDescent="0.15">
      <c r="B16" s="204"/>
      <c r="C16" s="196">
        <v>2</v>
      </c>
      <c r="D16" s="209"/>
      <c r="E16" s="204">
        <v>4200</v>
      </c>
      <c r="F16" s="205">
        <v>5250</v>
      </c>
      <c r="G16" s="132">
        <v>4658</v>
      </c>
      <c r="H16" s="205">
        <v>28120</v>
      </c>
      <c r="I16" s="204">
        <v>4410</v>
      </c>
      <c r="J16" s="205">
        <v>5355</v>
      </c>
      <c r="K16" s="132">
        <v>4909</v>
      </c>
      <c r="L16" s="205">
        <v>10879</v>
      </c>
      <c r="M16" s="204">
        <v>1260</v>
      </c>
      <c r="N16" s="205">
        <v>1680</v>
      </c>
      <c r="O16" s="132">
        <v>1452</v>
      </c>
      <c r="P16" s="205">
        <v>71468</v>
      </c>
      <c r="Q16" s="204">
        <v>1680</v>
      </c>
      <c r="R16" s="205">
        <v>2520</v>
      </c>
      <c r="S16" s="132">
        <v>2120</v>
      </c>
      <c r="T16" s="205">
        <v>29100</v>
      </c>
      <c r="U16" s="204">
        <v>1890</v>
      </c>
      <c r="V16" s="205">
        <v>2625</v>
      </c>
      <c r="W16" s="132">
        <v>2265</v>
      </c>
      <c r="X16" s="205">
        <v>24698</v>
      </c>
    </row>
    <row r="17" spans="2:24" ht="14.1" customHeight="1" x14ac:dyDescent="0.15">
      <c r="B17" s="204"/>
      <c r="C17" s="196">
        <v>3</v>
      </c>
      <c r="D17" s="209"/>
      <c r="E17" s="204">
        <v>3990</v>
      </c>
      <c r="F17" s="205">
        <v>5408</v>
      </c>
      <c r="G17" s="132">
        <v>4566</v>
      </c>
      <c r="H17" s="205">
        <v>42314</v>
      </c>
      <c r="I17" s="204">
        <v>4326</v>
      </c>
      <c r="J17" s="205">
        <v>5528</v>
      </c>
      <c r="K17" s="132">
        <v>4821</v>
      </c>
      <c r="L17" s="205">
        <v>12808</v>
      </c>
      <c r="M17" s="204">
        <v>1260</v>
      </c>
      <c r="N17" s="205">
        <v>1785</v>
      </c>
      <c r="O17" s="132">
        <v>1535</v>
      </c>
      <c r="P17" s="205">
        <v>90197</v>
      </c>
      <c r="Q17" s="204">
        <v>1680</v>
      </c>
      <c r="R17" s="205">
        <v>2520</v>
      </c>
      <c r="S17" s="132">
        <v>2120</v>
      </c>
      <c r="T17" s="205">
        <v>31348</v>
      </c>
      <c r="U17" s="204">
        <v>1890</v>
      </c>
      <c r="V17" s="205">
        <v>2730</v>
      </c>
      <c r="W17" s="132">
        <v>2279</v>
      </c>
      <c r="X17" s="205">
        <v>35004</v>
      </c>
    </row>
    <row r="18" spans="2:24" ht="14.1" customHeight="1" x14ac:dyDescent="0.15">
      <c r="B18" s="204"/>
      <c r="C18" s="196">
        <v>4</v>
      </c>
      <c r="D18" s="209"/>
      <c r="E18" s="204">
        <v>4200</v>
      </c>
      <c r="F18" s="205">
        <v>5565</v>
      </c>
      <c r="G18" s="132">
        <v>4765</v>
      </c>
      <c r="H18" s="205">
        <v>22693</v>
      </c>
      <c r="I18" s="204">
        <v>4305</v>
      </c>
      <c r="J18" s="205">
        <v>5688</v>
      </c>
      <c r="K18" s="132">
        <v>5033</v>
      </c>
      <c r="L18" s="205">
        <v>11025</v>
      </c>
      <c r="M18" s="204">
        <v>1365</v>
      </c>
      <c r="N18" s="205">
        <v>2100</v>
      </c>
      <c r="O18" s="132">
        <v>1697</v>
      </c>
      <c r="P18" s="205">
        <v>57988</v>
      </c>
      <c r="Q18" s="204">
        <v>1785</v>
      </c>
      <c r="R18" s="205">
        <v>2415</v>
      </c>
      <c r="S18" s="132">
        <v>2072</v>
      </c>
      <c r="T18" s="205">
        <v>21183</v>
      </c>
      <c r="U18" s="204">
        <v>1890</v>
      </c>
      <c r="V18" s="205">
        <v>2730</v>
      </c>
      <c r="W18" s="132">
        <v>2265</v>
      </c>
      <c r="X18" s="205">
        <v>22176</v>
      </c>
    </row>
    <row r="19" spans="2:24" ht="14.1" customHeight="1" x14ac:dyDescent="0.15">
      <c r="B19" s="204"/>
      <c r="C19" s="196">
        <v>5</v>
      </c>
      <c r="D19" s="209"/>
      <c r="E19" s="204">
        <v>4200</v>
      </c>
      <c r="F19" s="205">
        <v>5460</v>
      </c>
      <c r="G19" s="132">
        <v>4782</v>
      </c>
      <c r="H19" s="205">
        <v>29482</v>
      </c>
      <c r="I19" s="204">
        <v>4410</v>
      </c>
      <c r="J19" s="205">
        <v>5880</v>
      </c>
      <c r="K19" s="132">
        <v>4943</v>
      </c>
      <c r="L19" s="205">
        <v>15108</v>
      </c>
      <c r="M19" s="204">
        <v>1260</v>
      </c>
      <c r="N19" s="205">
        <v>2258</v>
      </c>
      <c r="O19" s="132">
        <v>1693</v>
      </c>
      <c r="P19" s="205">
        <v>99715</v>
      </c>
      <c r="Q19" s="204">
        <v>1680</v>
      </c>
      <c r="R19" s="205">
        <v>2415</v>
      </c>
      <c r="S19" s="132">
        <v>2098</v>
      </c>
      <c r="T19" s="205">
        <v>34943</v>
      </c>
      <c r="U19" s="204">
        <v>1890</v>
      </c>
      <c r="V19" s="205">
        <v>2730</v>
      </c>
      <c r="W19" s="132">
        <v>2348</v>
      </c>
      <c r="X19" s="205">
        <v>33290</v>
      </c>
    </row>
    <row r="20" spans="2:24" ht="14.1" customHeight="1" x14ac:dyDescent="0.15">
      <c r="B20" s="204"/>
      <c r="C20" s="196">
        <v>6</v>
      </c>
      <c r="D20" s="209"/>
      <c r="E20" s="204">
        <v>4200</v>
      </c>
      <c r="F20" s="205">
        <v>5250</v>
      </c>
      <c r="G20" s="132">
        <v>4530</v>
      </c>
      <c r="H20" s="205">
        <v>42520</v>
      </c>
      <c r="I20" s="204">
        <v>4305</v>
      </c>
      <c r="J20" s="205">
        <v>5501</v>
      </c>
      <c r="K20" s="132">
        <v>4811</v>
      </c>
      <c r="L20" s="205">
        <v>14210</v>
      </c>
      <c r="M20" s="204">
        <v>1365</v>
      </c>
      <c r="N20" s="205">
        <v>2205</v>
      </c>
      <c r="O20" s="132">
        <v>1667</v>
      </c>
      <c r="P20" s="205">
        <v>76787</v>
      </c>
      <c r="Q20" s="204">
        <v>1785</v>
      </c>
      <c r="R20" s="205">
        <v>2415</v>
      </c>
      <c r="S20" s="132">
        <v>2055</v>
      </c>
      <c r="T20" s="205">
        <v>35908</v>
      </c>
      <c r="U20" s="204">
        <v>1995</v>
      </c>
      <c r="V20" s="205">
        <v>2520</v>
      </c>
      <c r="W20" s="132">
        <v>2245</v>
      </c>
      <c r="X20" s="205">
        <v>32914</v>
      </c>
    </row>
    <row r="21" spans="2:24" ht="14.1" customHeight="1" x14ac:dyDescent="0.15">
      <c r="B21" s="204"/>
      <c r="C21" s="196">
        <v>7</v>
      </c>
      <c r="D21" s="209"/>
      <c r="E21" s="204">
        <v>4200</v>
      </c>
      <c r="F21" s="205">
        <v>5460</v>
      </c>
      <c r="G21" s="132">
        <v>4643</v>
      </c>
      <c r="H21" s="205">
        <v>32872</v>
      </c>
      <c r="I21" s="204">
        <v>4212</v>
      </c>
      <c r="J21" s="205">
        <v>5390</v>
      </c>
      <c r="K21" s="132">
        <v>4765</v>
      </c>
      <c r="L21" s="205">
        <v>13111</v>
      </c>
      <c r="M21" s="204">
        <v>1365</v>
      </c>
      <c r="N21" s="205">
        <v>2205</v>
      </c>
      <c r="O21" s="132">
        <v>1739</v>
      </c>
      <c r="P21" s="205">
        <v>60651</v>
      </c>
      <c r="Q21" s="204">
        <v>1785</v>
      </c>
      <c r="R21" s="205">
        <v>2520</v>
      </c>
      <c r="S21" s="132">
        <v>2117</v>
      </c>
      <c r="T21" s="205">
        <v>24800</v>
      </c>
      <c r="U21" s="204">
        <v>1995</v>
      </c>
      <c r="V21" s="205">
        <v>2730</v>
      </c>
      <c r="W21" s="132">
        <v>2242</v>
      </c>
      <c r="X21" s="205">
        <v>22870</v>
      </c>
    </row>
    <row r="22" spans="2:24" ht="14.1" customHeight="1" x14ac:dyDescent="0.15">
      <c r="B22" s="204"/>
      <c r="C22" s="196">
        <v>8</v>
      </c>
      <c r="D22" s="209"/>
      <c r="E22" s="204">
        <v>4095</v>
      </c>
      <c r="F22" s="205">
        <v>4988</v>
      </c>
      <c r="G22" s="132">
        <v>4561</v>
      </c>
      <c r="H22" s="205">
        <v>34955</v>
      </c>
      <c r="I22" s="204">
        <v>4253</v>
      </c>
      <c r="J22" s="205">
        <v>5068</v>
      </c>
      <c r="K22" s="132">
        <v>4671</v>
      </c>
      <c r="L22" s="205">
        <v>12794</v>
      </c>
      <c r="M22" s="204">
        <v>1260</v>
      </c>
      <c r="N22" s="205">
        <v>2100</v>
      </c>
      <c r="O22" s="132">
        <v>1659</v>
      </c>
      <c r="P22" s="205">
        <v>70251</v>
      </c>
      <c r="Q22" s="204">
        <v>1890</v>
      </c>
      <c r="R22" s="205">
        <v>2520</v>
      </c>
      <c r="S22" s="132">
        <v>2168</v>
      </c>
      <c r="T22" s="205">
        <v>26591</v>
      </c>
      <c r="U22" s="204">
        <v>1995</v>
      </c>
      <c r="V22" s="205">
        <v>2730</v>
      </c>
      <c r="W22" s="132">
        <v>2365</v>
      </c>
      <c r="X22" s="205">
        <v>25201</v>
      </c>
    </row>
    <row r="23" spans="2:24" ht="14.1" customHeight="1" x14ac:dyDescent="0.15">
      <c r="B23" s="204"/>
      <c r="C23" s="196">
        <v>9</v>
      </c>
      <c r="D23" s="209"/>
      <c r="E23" s="204">
        <v>4200</v>
      </c>
      <c r="F23" s="205">
        <v>5250</v>
      </c>
      <c r="G23" s="132">
        <v>4685</v>
      </c>
      <c r="H23" s="205">
        <v>43201</v>
      </c>
      <c r="I23" s="204">
        <v>4200</v>
      </c>
      <c r="J23" s="205">
        <v>5332</v>
      </c>
      <c r="K23" s="132">
        <v>4917</v>
      </c>
      <c r="L23" s="205">
        <v>11053</v>
      </c>
      <c r="M23" s="204">
        <v>1260</v>
      </c>
      <c r="N23" s="205">
        <v>2100</v>
      </c>
      <c r="O23" s="132">
        <v>1656</v>
      </c>
      <c r="P23" s="205">
        <v>93994</v>
      </c>
      <c r="Q23" s="204">
        <v>1890</v>
      </c>
      <c r="R23" s="205">
        <v>2520</v>
      </c>
      <c r="S23" s="132">
        <v>2176</v>
      </c>
      <c r="T23" s="205">
        <v>34098</v>
      </c>
      <c r="U23" s="204">
        <v>1890</v>
      </c>
      <c r="V23" s="205">
        <v>2730</v>
      </c>
      <c r="W23" s="132">
        <v>2318</v>
      </c>
      <c r="X23" s="205">
        <v>34450</v>
      </c>
    </row>
    <row r="24" spans="2:24" ht="14.1" customHeight="1" x14ac:dyDescent="0.15">
      <c r="B24" s="204"/>
      <c r="C24" s="196">
        <v>10</v>
      </c>
      <c r="D24" s="209"/>
      <c r="E24" s="205">
        <v>4095</v>
      </c>
      <c r="F24" s="205">
        <v>5092.5</v>
      </c>
      <c r="G24" s="205">
        <v>4635.7664875861656</v>
      </c>
      <c r="H24" s="205">
        <v>31017.7</v>
      </c>
      <c r="I24" s="205">
        <v>4410</v>
      </c>
      <c r="J24" s="205">
        <v>5434.9050000000007</v>
      </c>
      <c r="K24" s="205">
        <v>4795.9105098855362</v>
      </c>
      <c r="L24" s="205">
        <v>11136.7</v>
      </c>
      <c r="M24" s="205">
        <v>1260</v>
      </c>
      <c r="N24" s="205">
        <v>2310</v>
      </c>
      <c r="O24" s="205">
        <v>1627.5241285175844</v>
      </c>
      <c r="P24" s="205">
        <v>75232.5</v>
      </c>
      <c r="Q24" s="205">
        <v>1785</v>
      </c>
      <c r="R24" s="205">
        <v>2520.42</v>
      </c>
      <c r="S24" s="205">
        <v>2140.6691668564249</v>
      </c>
      <c r="T24" s="205">
        <v>31546.999999999996</v>
      </c>
      <c r="U24" s="205">
        <v>1890</v>
      </c>
      <c r="V24" s="205">
        <v>2730</v>
      </c>
      <c r="W24" s="205">
        <v>2344.4285778883109</v>
      </c>
      <c r="X24" s="205">
        <v>29183</v>
      </c>
    </row>
    <row r="25" spans="2:24" ht="14.1" customHeight="1" x14ac:dyDescent="0.15">
      <c r="B25" s="204"/>
      <c r="C25" s="196">
        <v>11</v>
      </c>
      <c r="D25" s="209"/>
      <c r="E25" s="205">
        <v>4200</v>
      </c>
      <c r="F25" s="132">
        <v>5460</v>
      </c>
      <c r="G25" s="209">
        <v>4727.2885476377251</v>
      </c>
      <c r="H25" s="205">
        <v>22484</v>
      </c>
      <c r="I25" s="205">
        <v>4410</v>
      </c>
      <c r="J25" s="205">
        <v>5701.1850000000004</v>
      </c>
      <c r="K25" s="205">
        <v>4780.7086768225508</v>
      </c>
      <c r="L25" s="205">
        <v>13187</v>
      </c>
      <c r="M25" s="205">
        <v>1155</v>
      </c>
      <c r="N25" s="205">
        <v>2100</v>
      </c>
      <c r="O25" s="205">
        <v>1496.1972351898582</v>
      </c>
      <c r="P25" s="205">
        <v>64677.599999999999</v>
      </c>
      <c r="Q25" s="205">
        <v>1785</v>
      </c>
      <c r="R25" s="205">
        <v>2625.105</v>
      </c>
      <c r="S25" s="205">
        <v>2227.3386825024877</v>
      </c>
      <c r="T25" s="205">
        <v>30589.4</v>
      </c>
      <c r="U25" s="205">
        <v>1890</v>
      </c>
      <c r="V25" s="205">
        <v>2730</v>
      </c>
      <c r="W25" s="205">
        <v>2349.5548882451312</v>
      </c>
      <c r="X25" s="209">
        <v>27257</v>
      </c>
    </row>
    <row r="26" spans="2:24" ht="14.1" customHeight="1" x14ac:dyDescent="0.15">
      <c r="B26" s="197"/>
      <c r="C26" s="201">
        <v>12</v>
      </c>
      <c r="D26" s="210"/>
      <c r="E26" s="211">
        <v>4305</v>
      </c>
      <c r="F26" s="211">
        <v>5775</v>
      </c>
      <c r="G26" s="211">
        <v>5001.6159892217202</v>
      </c>
      <c r="H26" s="211">
        <v>53209</v>
      </c>
      <c r="I26" s="211">
        <v>4410</v>
      </c>
      <c r="J26" s="211">
        <v>6090</v>
      </c>
      <c r="K26" s="211">
        <v>5317.827768964522</v>
      </c>
      <c r="L26" s="211">
        <v>24496</v>
      </c>
      <c r="M26" s="211">
        <v>1155</v>
      </c>
      <c r="N26" s="211">
        <v>1680</v>
      </c>
      <c r="O26" s="211">
        <v>1437.7625305281085</v>
      </c>
      <c r="P26" s="211">
        <v>82777</v>
      </c>
      <c r="Q26" s="211">
        <v>1890</v>
      </c>
      <c r="R26" s="211">
        <v>2625</v>
      </c>
      <c r="S26" s="211">
        <v>2280.4148884236811</v>
      </c>
      <c r="T26" s="211">
        <v>40116</v>
      </c>
      <c r="U26" s="211">
        <v>1995</v>
      </c>
      <c r="V26" s="211">
        <v>2835</v>
      </c>
      <c r="W26" s="211">
        <v>2469.3004733678231</v>
      </c>
      <c r="X26" s="210">
        <v>34148</v>
      </c>
    </row>
    <row r="27" spans="2:24" ht="14.1" customHeight="1" x14ac:dyDescent="0.15">
      <c r="B27" s="225" t="s">
        <v>164</v>
      </c>
      <c r="C27" s="244"/>
      <c r="D27" s="245"/>
      <c r="E27" s="204"/>
      <c r="F27" s="205"/>
      <c r="G27" s="132"/>
      <c r="H27" s="205"/>
      <c r="I27" s="204"/>
      <c r="J27" s="205"/>
      <c r="K27" s="132"/>
      <c r="L27" s="205"/>
      <c r="M27" s="204"/>
      <c r="N27" s="205"/>
      <c r="O27" s="132"/>
      <c r="P27" s="205"/>
      <c r="Q27" s="204"/>
      <c r="R27" s="205"/>
      <c r="S27" s="132"/>
      <c r="T27" s="205"/>
      <c r="U27" s="204"/>
      <c r="V27" s="205"/>
      <c r="W27" s="132"/>
      <c r="X27" s="205"/>
    </row>
    <row r="28" spans="2:24" ht="14.1" customHeight="1" x14ac:dyDescent="0.15">
      <c r="B28" s="225"/>
      <c r="C28" s="244"/>
      <c r="D28" s="245"/>
      <c r="E28" s="204"/>
      <c r="F28" s="205"/>
      <c r="G28" s="132"/>
      <c r="H28" s="205"/>
      <c r="I28" s="204"/>
      <c r="J28" s="205"/>
      <c r="K28" s="132"/>
      <c r="L28" s="205"/>
      <c r="M28" s="204"/>
      <c r="N28" s="205"/>
      <c r="O28" s="132"/>
      <c r="P28" s="205"/>
      <c r="Q28" s="204"/>
      <c r="R28" s="205"/>
      <c r="S28" s="132"/>
      <c r="T28" s="205"/>
      <c r="U28" s="204"/>
      <c r="V28" s="205"/>
      <c r="W28" s="132"/>
      <c r="X28" s="205"/>
    </row>
    <row r="29" spans="2:24" ht="14.1" customHeight="1" x14ac:dyDescent="0.15">
      <c r="B29" s="222" t="s">
        <v>151</v>
      </c>
      <c r="C29" s="244"/>
      <c r="D29" s="245"/>
      <c r="E29" s="204"/>
      <c r="F29" s="205"/>
      <c r="G29" s="132"/>
      <c r="H29" s="205"/>
      <c r="I29" s="204"/>
      <c r="J29" s="205"/>
      <c r="K29" s="132"/>
      <c r="L29" s="205"/>
      <c r="M29" s="204"/>
      <c r="N29" s="205"/>
      <c r="O29" s="132"/>
      <c r="P29" s="205"/>
      <c r="Q29" s="204"/>
      <c r="R29" s="205"/>
      <c r="S29" s="132"/>
      <c r="T29" s="205"/>
      <c r="U29" s="204"/>
      <c r="V29" s="205"/>
      <c r="W29" s="132"/>
      <c r="X29" s="205"/>
    </row>
    <row r="30" spans="2:24" ht="14.1" customHeight="1" x14ac:dyDescent="0.15">
      <c r="B30" s="246">
        <v>40513</v>
      </c>
      <c r="C30" s="247"/>
      <c r="D30" s="248">
        <v>40519</v>
      </c>
      <c r="E30" s="204">
        <v>4515</v>
      </c>
      <c r="F30" s="205">
        <v>5670</v>
      </c>
      <c r="G30" s="132">
        <v>4977.0599063734317</v>
      </c>
      <c r="H30" s="205">
        <v>8486.2999999999993</v>
      </c>
      <c r="I30" s="204">
        <v>4725</v>
      </c>
      <c r="J30" s="205">
        <v>5985</v>
      </c>
      <c r="K30" s="132">
        <v>5342.7067930705225</v>
      </c>
      <c r="L30" s="205">
        <v>5804</v>
      </c>
      <c r="M30" s="204">
        <v>1155</v>
      </c>
      <c r="N30" s="205">
        <v>1680</v>
      </c>
      <c r="O30" s="132">
        <v>1439.9774770114204</v>
      </c>
      <c r="P30" s="205">
        <v>18737.8</v>
      </c>
      <c r="Q30" s="204">
        <v>1890</v>
      </c>
      <c r="R30" s="205">
        <v>2625</v>
      </c>
      <c r="S30" s="132">
        <v>2234.3495963175374</v>
      </c>
      <c r="T30" s="205">
        <v>7658.5</v>
      </c>
      <c r="U30" s="204">
        <v>2100</v>
      </c>
      <c r="V30" s="205">
        <v>2730</v>
      </c>
      <c r="W30" s="132">
        <v>2386.2592735942526</v>
      </c>
      <c r="X30" s="205">
        <v>7353.3</v>
      </c>
    </row>
    <row r="31" spans="2:24" ht="14.1" customHeight="1" x14ac:dyDescent="0.15">
      <c r="B31" s="246" t="s">
        <v>152</v>
      </c>
      <c r="C31" s="247"/>
      <c r="D31" s="248"/>
      <c r="E31" s="204"/>
      <c r="F31" s="205"/>
      <c r="G31" s="132"/>
      <c r="H31" s="205"/>
      <c r="I31" s="204"/>
      <c r="J31" s="205"/>
      <c r="K31" s="132"/>
      <c r="L31" s="205"/>
      <c r="M31" s="204"/>
      <c r="N31" s="205"/>
      <c r="O31" s="132"/>
      <c r="P31" s="205"/>
      <c r="Q31" s="204"/>
      <c r="R31" s="205"/>
      <c r="S31" s="132"/>
      <c r="T31" s="205"/>
      <c r="U31" s="204"/>
      <c r="V31" s="205"/>
      <c r="W31" s="132"/>
      <c r="X31" s="205"/>
    </row>
    <row r="32" spans="2:24" ht="14.1" customHeight="1" x14ac:dyDescent="0.15">
      <c r="B32" s="246">
        <v>40520</v>
      </c>
      <c r="C32" s="247"/>
      <c r="D32" s="248">
        <v>40526</v>
      </c>
      <c r="E32" s="249">
        <v>4515</v>
      </c>
      <c r="F32" s="250">
        <v>5775</v>
      </c>
      <c r="G32" s="250">
        <v>5059.5173562200653</v>
      </c>
      <c r="H32" s="208">
        <v>11736.6</v>
      </c>
      <c r="I32" s="250">
        <v>4725</v>
      </c>
      <c r="J32" s="250">
        <v>6090</v>
      </c>
      <c r="K32" s="250">
        <v>5350.4154314245588</v>
      </c>
      <c r="L32" s="208">
        <v>8801.5</v>
      </c>
      <c r="M32" s="250">
        <v>1260</v>
      </c>
      <c r="N32" s="250">
        <v>1680</v>
      </c>
      <c r="O32" s="250">
        <v>1457.3449015875296</v>
      </c>
      <c r="P32" s="208">
        <v>19911.599999999999</v>
      </c>
      <c r="Q32" s="250">
        <v>1995</v>
      </c>
      <c r="R32" s="250">
        <v>2625</v>
      </c>
      <c r="S32" s="250">
        <v>2318.3854470866358</v>
      </c>
      <c r="T32" s="208">
        <v>9848.7000000000007</v>
      </c>
      <c r="U32" s="250">
        <v>2100</v>
      </c>
      <c r="V32" s="250">
        <v>2835</v>
      </c>
      <c r="W32" s="250">
        <v>2474.0051557978131</v>
      </c>
      <c r="X32" s="208">
        <v>8347</v>
      </c>
    </row>
    <row r="33" spans="2:24" ht="14.1" customHeight="1" x14ac:dyDescent="0.15">
      <c r="B33" s="246" t="s">
        <v>153</v>
      </c>
      <c r="C33" s="247"/>
      <c r="D33" s="248"/>
      <c r="E33" s="204"/>
      <c r="F33" s="205"/>
      <c r="G33" s="132"/>
      <c r="H33" s="205"/>
      <c r="I33" s="204"/>
      <c r="J33" s="205"/>
      <c r="K33" s="132"/>
      <c r="L33" s="205"/>
      <c r="M33" s="204"/>
      <c r="N33" s="205"/>
      <c r="O33" s="132"/>
      <c r="P33" s="205"/>
      <c r="Q33" s="204"/>
      <c r="R33" s="205"/>
      <c r="S33" s="132"/>
      <c r="T33" s="205"/>
      <c r="U33" s="204"/>
      <c r="V33" s="205"/>
      <c r="W33" s="132"/>
      <c r="X33" s="205"/>
    </row>
    <row r="34" spans="2:24" ht="14.1" customHeight="1" x14ac:dyDescent="0.15">
      <c r="B34" s="246">
        <v>40527</v>
      </c>
      <c r="C34" s="247"/>
      <c r="D34" s="248">
        <v>40533</v>
      </c>
      <c r="E34" s="206">
        <v>4305</v>
      </c>
      <c r="F34" s="208">
        <v>5775</v>
      </c>
      <c r="G34" s="173">
        <v>4975.0145283862339</v>
      </c>
      <c r="H34" s="208">
        <v>8576.7000000000007</v>
      </c>
      <c r="I34" s="206">
        <v>4410</v>
      </c>
      <c r="J34" s="208">
        <v>5880</v>
      </c>
      <c r="K34" s="173">
        <v>5257.08703374778</v>
      </c>
      <c r="L34" s="208">
        <v>3543.6</v>
      </c>
      <c r="M34" s="206">
        <v>1260</v>
      </c>
      <c r="N34" s="208">
        <v>1680</v>
      </c>
      <c r="O34" s="173">
        <v>1436.684073326606</v>
      </c>
      <c r="P34" s="208">
        <v>18759.400000000001</v>
      </c>
      <c r="Q34" s="206">
        <v>1890</v>
      </c>
      <c r="R34" s="208">
        <v>2625</v>
      </c>
      <c r="S34" s="173">
        <v>2275.2179871867643</v>
      </c>
      <c r="T34" s="208">
        <v>6885.1</v>
      </c>
      <c r="U34" s="206">
        <v>1995</v>
      </c>
      <c r="V34" s="208">
        <v>2730</v>
      </c>
      <c r="W34" s="173">
        <v>2458.8538126495305</v>
      </c>
      <c r="X34" s="208">
        <v>6646.7</v>
      </c>
    </row>
    <row r="35" spans="2:24" ht="14.1" customHeight="1" x14ac:dyDescent="0.15">
      <c r="B35" s="246" t="s">
        <v>154</v>
      </c>
      <c r="C35" s="247"/>
      <c r="D35" s="248"/>
      <c r="E35" s="204"/>
      <c r="F35" s="205"/>
      <c r="G35" s="132"/>
      <c r="H35" s="205"/>
      <c r="I35" s="204"/>
      <c r="J35" s="205"/>
      <c r="K35" s="132"/>
      <c r="L35" s="205"/>
      <c r="M35" s="204"/>
      <c r="N35" s="205"/>
      <c r="O35" s="132"/>
      <c r="P35" s="205"/>
      <c r="Q35" s="204"/>
      <c r="R35" s="205"/>
      <c r="S35" s="132"/>
      <c r="T35" s="205"/>
      <c r="U35" s="204"/>
      <c r="V35" s="205"/>
      <c r="W35" s="132"/>
      <c r="X35" s="205"/>
    </row>
    <row r="36" spans="2:24" ht="14.1" customHeight="1" x14ac:dyDescent="0.15">
      <c r="B36" s="246">
        <v>40534</v>
      </c>
      <c r="C36" s="247"/>
      <c r="D36" s="248">
        <v>40540</v>
      </c>
      <c r="E36" s="206">
        <v>4305</v>
      </c>
      <c r="F36" s="208">
        <v>5775</v>
      </c>
      <c r="G36" s="208">
        <v>4991.8529846014944</v>
      </c>
      <c r="H36" s="251">
        <v>22233.8</v>
      </c>
      <c r="I36" s="206">
        <v>4410</v>
      </c>
      <c r="J36" s="208">
        <v>6090</v>
      </c>
      <c r="K36" s="208">
        <v>5264.3337361043978</v>
      </c>
      <c r="L36" s="251">
        <v>5516.1</v>
      </c>
      <c r="M36" s="206">
        <v>1155</v>
      </c>
      <c r="N36" s="208">
        <v>1575</v>
      </c>
      <c r="O36" s="208">
        <v>1419.0843778082576</v>
      </c>
      <c r="P36" s="251">
        <v>22566.2</v>
      </c>
      <c r="Q36" s="206">
        <v>1890</v>
      </c>
      <c r="R36" s="208">
        <v>2625</v>
      </c>
      <c r="S36" s="208">
        <v>2292.0467062372281</v>
      </c>
      <c r="T36" s="251">
        <v>14561.5</v>
      </c>
      <c r="U36" s="206">
        <v>2310</v>
      </c>
      <c r="V36" s="208">
        <v>2730</v>
      </c>
      <c r="W36" s="208">
        <v>2536.1005732335052</v>
      </c>
      <c r="X36" s="251">
        <v>10332.6</v>
      </c>
    </row>
    <row r="37" spans="2:24" s="132" customFormat="1" ht="14.1" customHeight="1" x14ac:dyDescent="0.15">
      <c r="B37" s="246" t="s">
        <v>155</v>
      </c>
      <c r="C37" s="247"/>
      <c r="D37" s="248"/>
      <c r="E37" s="204"/>
      <c r="F37" s="205"/>
      <c r="H37" s="205"/>
      <c r="I37" s="204"/>
      <c r="J37" s="205"/>
      <c r="L37" s="205"/>
      <c r="M37" s="204"/>
      <c r="N37" s="205"/>
      <c r="P37" s="205"/>
      <c r="Q37" s="204"/>
      <c r="R37" s="205"/>
      <c r="T37" s="205"/>
      <c r="U37" s="204"/>
      <c r="V37" s="205"/>
      <c r="X37" s="205"/>
    </row>
    <row r="38" spans="2:24" s="132" customFormat="1" ht="14.1" customHeight="1" x14ac:dyDescent="0.15">
      <c r="B38" s="252"/>
      <c r="C38" s="253"/>
      <c r="D38" s="254"/>
      <c r="E38" s="197"/>
      <c r="F38" s="211"/>
      <c r="G38" s="198"/>
      <c r="H38" s="211">
        <v>2176</v>
      </c>
      <c r="I38" s="197"/>
      <c r="J38" s="211"/>
      <c r="K38" s="198"/>
      <c r="L38" s="211">
        <v>831</v>
      </c>
      <c r="M38" s="197"/>
      <c r="N38" s="211"/>
      <c r="O38" s="198"/>
      <c r="P38" s="211">
        <v>2802</v>
      </c>
      <c r="Q38" s="197"/>
      <c r="R38" s="211"/>
      <c r="S38" s="198"/>
      <c r="T38" s="211">
        <v>1162</v>
      </c>
      <c r="U38" s="197"/>
      <c r="V38" s="211"/>
      <c r="W38" s="198"/>
      <c r="X38" s="211">
        <v>1468</v>
      </c>
    </row>
  </sheetData>
  <phoneticPr fontId="5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38"/>
  <sheetViews>
    <sheetView zoomScale="75" zoomScaleNormal="75" workbookViewId="0"/>
  </sheetViews>
  <sheetFormatPr defaultColWidth="7.5" defaultRowHeight="12" x14ac:dyDescent="0.15"/>
  <cols>
    <col min="1" max="1" width="0.5" style="185" customWidth="1"/>
    <col min="2" max="2" width="6.125" style="185" customWidth="1"/>
    <col min="3" max="3" width="2.75" style="185" customWidth="1"/>
    <col min="4" max="4" width="5.25" style="185" customWidth="1"/>
    <col min="5" max="7" width="5.875" style="185" customWidth="1"/>
    <col min="8" max="8" width="7.5" style="185" customWidth="1"/>
    <col min="9" max="11" width="5.875" style="185" customWidth="1"/>
    <col min="12" max="12" width="7.5" style="185" customWidth="1"/>
    <col min="13" max="15" width="5.875" style="185" customWidth="1"/>
    <col min="16" max="16" width="8" style="185" customWidth="1"/>
    <col min="17" max="19" width="5.875" style="185" customWidth="1"/>
    <col min="20" max="20" width="8" style="185" customWidth="1"/>
    <col min="21" max="23" width="5.875" style="185" customWidth="1"/>
    <col min="24" max="24" width="8" style="185" customWidth="1"/>
    <col min="25" max="16384" width="7.5" style="185"/>
  </cols>
  <sheetData>
    <row r="3" spans="2:24" x14ac:dyDescent="0.15">
      <c r="B3" s="185" t="s">
        <v>157</v>
      </c>
    </row>
    <row r="4" spans="2:24" x14ac:dyDescent="0.15">
      <c r="X4" s="186" t="s">
        <v>117</v>
      </c>
    </row>
    <row r="5" spans="2:24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2:24" ht="13.5" customHeight="1" x14ac:dyDescent="0.15">
      <c r="B6" s="219"/>
      <c r="C6" s="220" t="s">
        <v>118</v>
      </c>
      <c r="D6" s="221"/>
      <c r="E6" s="256" t="s">
        <v>165</v>
      </c>
      <c r="F6" s="257"/>
      <c r="G6" s="257"/>
      <c r="H6" s="258"/>
      <c r="I6" s="259" t="s">
        <v>166</v>
      </c>
      <c r="J6" s="260"/>
      <c r="K6" s="260"/>
      <c r="L6" s="261"/>
      <c r="M6" s="259" t="s">
        <v>167</v>
      </c>
      <c r="N6" s="260"/>
      <c r="O6" s="260"/>
      <c r="P6" s="261"/>
      <c r="Q6" s="259" t="s">
        <v>168</v>
      </c>
      <c r="R6" s="260"/>
      <c r="S6" s="260"/>
      <c r="T6" s="261"/>
      <c r="U6" s="262" t="s">
        <v>169</v>
      </c>
      <c r="V6" s="263"/>
      <c r="W6" s="263"/>
      <c r="X6" s="264"/>
    </row>
    <row r="7" spans="2:24" x14ac:dyDescent="0.15">
      <c r="B7" s="222" t="s">
        <v>124</v>
      </c>
      <c r="C7" s="223"/>
      <c r="D7" s="224"/>
      <c r="E7" s="213" t="s">
        <v>163</v>
      </c>
      <c r="F7" s="195" t="s">
        <v>126</v>
      </c>
      <c r="G7" s="195" t="s">
        <v>127</v>
      </c>
      <c r="H7" s="265" t="s">
        <v>128</v>
      </c>
      <c r="I7" s="213" t="s">
        <v>125</v>
      </c>
      <c r="J7" s="195" t="s">
        <v>126</v>
      </c>
      <c r="K7" s="195" t="s">
        <v>127</v>
      </c>
      <c r="L7" s="265" t="s">
        <v>128</v>
      </c>
      <c r="M7" s="213" t="s">
        <v>125</v>
      </c>
      <c r="N7" s="195" t="s">
        <v>126</v>
      </c>
      <c r="O7" s="195" t="s">
        <v>127</v>
      </c>
      <c r="P7" s="265" t="s">
        <v>128</v>
      </c>
      <c r="Q7" s="213" t="s">
        <v>125</v>
      </c>
      <c r="R7" s="195" t="s">
        <v>126</v>
      </c>
      <c r="S7" s="195" t="s">
        <v>127</v>
      </c>
      <c r="T7" s="265" t="s">
        <v>128</v>
      </c>
      <c r="U7" s="213" t="s">
        <v>125</v>
      </c>
      <c r="V7" s="195" t="s">
        <v>126</v>
      </c>
      <c r="W7" s="195" t="s">
        <v>127</v>
      </c>
      <c r="X7" s="265" t="s">
        <v>128</v>
      </c>
    </row>
    <row r="8" spans="2:24" x14ac:dyDescent="0.15">
      <c r="B8" s="231"/>
      <c r="C8" s="218"/>
      <c r="D8" s="218"/>
      <c r="E8" s="199"/>
      <c r="F8" s="200"/>
      <c r="G8" s="200" t="s">
        <v>129</v>
      </c>
      <c r="H8" s="212"/>
      <c r="I8" s="199"/>
      <c r="J8" s="200"/>
      <c r="K8" s="200" t="s">
        <v>129</v>
      </c>
      <c r="L8" s="212"/>
      <c r="M8" s="199"/>
      <c r="N8" s="200"/>
      <c r="O8" s="200" t="s">
        <v>129</v>
      </c>
      <c r="P8" s="212"/>
      <c r="Q8" s="199"/>
      <c r="R8" s="200"/>
      <c r="S8" s="200" t="s">
        <v>129</v>
      </c>
      <c r="T8" s="212"/>
      <c r="U8" s="199"/>
      <c r="V8" s="200"/>
      <c r="W8" s="200" t="s">
        <v>129</v>
      </c>
      <c r="X8" s="212"/>
    </row>
    <row r="9" spans="2:24" ht="14.1" customHeight="1" x14ac:dyDescent="0.15">
      <c r="B9" s="187" t="s">
        <v>95</v>
      </c>
      <c r="C9" s="202">
        <v>17</v>
      </c>
      <c r="D9" s="203" t="s">
        <v>96</v>
      </c>
      <c r="E9" s="204">
        <v>2520</v>
      </c>
      <c r="F9" s="205">
        <v>3150</v>
      </c>
      <c r="G9" s="205">
        <v>2823</v>
      </c>
      <c r="H9" s="209">
        <v>219541</v>
      </c>
      <c r="I9" s="204">
        <v>2415</v>
      </c>
      <c r="J9" s="205">
        <v>2783</v>
      </c>
      <c r="K9" s="205">
        <v>2572</v>
      </c>
      <c r="L9" s="209">
        <v>243562</v>
      </c>
      <c r="M9" s="204">
        <v>1103</v>
      </c>
      <c r="N9" s="205">
        <v>1313</v>
      </c>
      <c r="O9" s="205">
        <v>1212</v>
      </c>
      <c r="P9" s="209">
        <v>222049</v>
      </c>
      <c r="Q9" s="204">
        <v>2415</v>
      </c>
      <c r="R9" s="205">
        <v>2888</v>
      </c>
      <c r="S9" s="205">
        <v>2677</v>
      </c>
      <c r="T9" s="209">
        <v>1041013</v>
      </c>
      <c r="U9" s="204">
        <v>2592</v>
      </c>
      <c r="V9" s="205">
        <v>3255</v>
      </c>
      <c r="W9" s="205">
        <v>3017</v>
      </c>
      <c r="X9" s="209">
        <v>4816766</v>
      </c>
    </row>
    <row r="10" spans="2:24" ht="14.1" customHeight="1" x14ac:dyDescent="0.15">
      <c r="B10" s="204"/>
      <c r="C10" s="196">
        <v>18</v>
      </c>
      <c r="D10" s="209"/>
      <c r="E10" s="204">
        <v>2573</v>
      </c>
      <c r="F10" s="205">
        <v>3098</v>
      </c>
      <c r="G10" s="205">
        <v>2860</v>
      </c>
      <c r="H10" s="209">
        <v>230721</v>
      </c>
      <c r="I10" s="204">
        <v>2258</v>
      </c>
      <c r="J10" s="205">
        <v>2898</v>
      </c>
      <c r="K10" s="205">
        <v>2609</v>
      </c>
      <c r="L10" s="209">
        <v>224588</v>
      </c>
      <c r="M10" s="204">
        <v>1050</v>
      </c>
      <c r="N10" s="205">
        <v>1680</v>
      </c>
      <c r="O10" s="205">
        <v>1219</v>
      </c>
      <c r="P10" s="209">
        <v>196185</v>
      </c>
      <c r="Q10" s="204">
        <v>2426</v>
      </c>
      <c r="R10" s="205">
        <v>2940</v>
      </c>
      <c r="S10" s="205">
        <v>2676</v>
      </c>
      <c r="T10" s="209">
        <v>631284</v>
      </c>
      <c r="U10" s="204">
        <v>2835</v>
      </c>
      <c r="V10" s="205">
        <v>3549</v>
      </c>
      <c r="W10" s="205">
        <v>3216</v>
      </c>
      <c r="X10" s="209">
        <v>2957778</v>
      </c>
    </row>
    <row r="11" spans="2:24" ht="14.1" customHeight="1" x14ac:dyDescent="0.15">
      <c r="B11" s="204"/>
      <c r="C11" s="196">
        <v>19</v>
      </c>
      <c r="D11" s="209"/>
      <c r="E11" s="204">
        <v>2415</v>
      </c>
      <c r="F11" s="205">
        <v>2993</v>
      </c>
      <c r="G11" s="205">
        <v>2752</v>
      </c>
      <c r="H11" s="209">
        <v>240074</v>
      </c>
      <c r="I11" s="204">
        <v>1890</v>
      </c>
      <c r="J11" s="205">
        <v>2783</v>
      </c>
      <c r="K11" s="205">
        <v>2381</v>
      </c>
      <c r="L11" s="209">
        <v>257230</v>
      </c>
      <c r="M11" s="204">
        <v>945</v>
      </c>
      <c r="N11" s="205">
        <v>1575</v>
      </c>
      <c r="O11" s="205">
        <v>1259</v>
      </c>
      <c r="P11" s="209">
        <v>247204</v>
      </c>
      <c r="Q11" s="204">
        <v>2300</v>
      </c>
      <c r="R11" s="205">
        <v>2835</v>
      </c>
      <c r="S11" s="205">
        <v>2593</v>
      </c>
      <c r="T11" s="209">
        <v>717504</v>
      </c>
      <c r="U11" s="204">
        <v>2625</v>
      </c>
      <c r="V11" s="205">
        <v>3360</v>
      </c>
      <c r="W11" s="205">
        <v>2982</v>
      </c>
      <c r="X11" s="209">
        <v>3199795</v>
      </c>
    </row>
    <row r="12" spans="2:24" ht="14.1" customHeight="1" x14ac:dyDescent="0.15">
      <c r="B12" s="204"/>
      <c r="C12" s="196">
        <v>20</v>
      </c>
      <c r="D12" s="209"/>
      <c r="E12" s="204">
        <v>1995</v>
      </c>
      <c r="F12" s="205">
        <v>2940</v>
      </c>
      <c r="G12" s="205">
        <v>2585</v>
      </c>
      <c r="H12" s="209">
        <v>239477</v>
      </c>
      <c r="I12" s="204">
        <v>1680</v>
      </c>
      <c r="J12" s="205">
        <v>2678</v>
      </c>
      <c r="K12" s="205">
        <v>2151</v>
      </c>
      <c r="L12" s="209">
        <v>240434</v>
      </c>
      <c r="M12" s="204">
        <v>945</v>
      </c>
      <c r="N12" s="205">
        <v>1575</v>
      </c>
      <c r="O12" s="205">
        <v>1185</v>
      </c>
      <c r="P12" s="209">
        <v>310664</v>
      </c>
      <c r="Q12" s="204">
        <v>1890</v>
      </c>
      <c r="R12" s="205">
        <v>2835</v>
      </c>
      <c r="S12" s="205">
        <v>2406</v>
      </c>
      <c r="T12" s="209">
        <v>636528</v>
      </c>
      <c r="U12" s="204">
        <v>2100</v>
      </c>
      <c r="V12" s="205">
        <v>3203</v>
      </c>
      <c r="W12" s="205">
        <v>2512</v>
      </c>
      <c r="X12" s="209">
        <v>2847748</v>
      </c>
    </row>
    <row r="13" spans="2:24" ht="14.1" customHeight="1" x14ac:dyDescent="0.15">
      <c r="B13" s="197"/>
      <c r="C13" s="201">
        <v>21</v>
      </c>
      <c r="D13" s="210"/>
      <c r="E13" s="197">
        <v>1890</v>
      </c>
      <c r="F13" s="211">
        <v>2835</v>
      </c>
      <c r="G13" s="211">
        <v>2461</v>
      </c>
      <c r="H13" s="210">
        <v>316518</v>
      </c>
      <c r="I13" s="197">
        <v>1418</v>
      </c>
      <c r="J13" s="211">
        <v>2625</v>
      </c>
      <c r="K13" s="211">
        <v>2085</v>
      </c>
      <c r="L13" s="210">
        <v>309279</v>
      </c>
      <c r="M13" s="197">
        <v>945</v>
      </c>
      <c r="N13" s="211">
        <v>1575</v>
      </c>
      <c r="O13" s="211">
        <v>1164</v>
      </c>
      <c r="P13" s="210">
        <v>381997</v>
      </c>
      <c r="Q13" s="197">
        <v>1575</v>
      </c>
      <c r="R13" s="211">
        <v>2625</v>
      </c>
      <c r="S13" s="211">
        <v>2259</v>
      </c>
      <c r="T13" s="210">
        <v>781294</v>
      </c>
      <c r="U13" s="197">
        <v>1943</v>
      </c>
      <c r="V13" s="211">
        <v>2940</v>
      </c>
      <c r="W13" s="211">
        <v>2463</v>
      </c>
      <c r="X13" s="210">
        <v>3112829</v>
      </c>
    </row>
    <row r="14" spans="2:24" ht="14.1" customHeight="1" x14ac:dyDescent="0.15">
      <c r="B14" s="204"/>
      <c r="C14" s="196">
        <v>12</v>
      </c>
      <c r="D14" s="209"/>
      <c r="E14" s="204">
        <v>1890</v>
      </c>
      <c r="F14" s="205">
        <v>2625</v>
      </c>
      <c r="G14" s="205">
        <v>2386</v>
      </c>
      <c r="H14" s="209">
        <v>39228</v>
      </c>
      <c r="I14" s="204">
        <v>1575</v>
      </c>
      <c r="J14" s="205">
        <v>2415</v>
      </c>
      <c r="K14" s="205">
        <v>2098</v>
      </c>
      <c r="L14" s="209">
        <v>30958</v>
      </c>
      <c r="M14" s="204">
        <v>1050</v>
      </c>
      <c r="N14" s="205">
        <v>1470</v>
      </c>
      <c r="O14" s="205">
        <v>1185</v>
      </c>
      <c r="P14" s="209">
        <v>26723</v>
      </c>
      <c r="Q14" s="204">
        <v>1785</v>
      </c>
      <c r="R14" s="205">
        <v>2525</v>
      </c>
      <c r="S14" s="205">
        <v>2219</v>
      </c>
      <c r="T14" s="209">
        <v>93259</v>
      </c>
      <c r="U14" s="204">
        <v>2205</v>
      </c>
      <c r="V14" s="205">
        <v>2940</v>
      </c>
      <c r="W14" s="205">
        <v>2613</v>
      </c>
      <c r="X14" s="209">
        <v>396071</v>
      </c>
    </row>
    <row r="15" spans="2:24" ht="14.1" customHeight="1" x14ac:dyDescent="0.15">
      <c r="B15" s="204" t="s">
        <v>99</v>
      </c>
      <c r="C15" s="196">
        <v>1</v>
      </c>
      <c r="D15" s="209" t="s">
        <v>2</v>
      </c>
      <c r="E15" s="204">
        <v>1890</v>
      </c>
      <c r="F15" s="205">
        <v>2730</v>
      </c>
      <c r="G15" s="205">
        <v>2310</v>
      </c>
      <c r="H15" s="209">
        <v>26380</v>
      </c>
      <c r="I15" s="204">
        <v>1575</v>
      </c>
      <c r="J15" s="205">
        <v>2415</v>
      </c>
      <c r="K15" s="205">
        <v>1978</v>
      </c>
      <c r="L15" s="209">
        <v>31483</v>
      </c>
      <c r="M15" s="204">
        <v>945</v>
      </c>
      <c r="N15" s="205">
        <v>1449</v>
      </c>
      <c r="O15" s="205">
        <v>1131</v>
      </c>
      <c r="P15" s="209">
        <v>27013</v>
      </c>
      <c r="Q15" s="204">
        <v>1849</v>
      </c>
      <c r="R15" s="205">
        <v>2520</v>
      </c>
      <c r="S15" s="205">
        <v>2097</v>
      </c>
      <c r="T15" s="209">
        <v>84049</v>
      </c>
      <c r="U15" s="204">
        <v>2111</v>
      </c>
      <c r="V15" s="205">
        <v>2762</v>
      </c>
      <c r="W15" s="205">
        <v>2501</v>
      </c>
      <c r="X15" s="209">
        <v>304471</v>
      </c>
    </row>
    <row r="16" spans="2:24" ht="14.1" customHeight="1" x14ac:dyDescent="0.15">
      <c r="B16" s="204"/>
      <c r="C16" s="196">
        <v>2</v>
      </c>
      <c r="D16" s="209"/>
      <c r="E16" s="204">
        <v>1890</v>
      </c>
      <c r="F16" s="205">
        <v>2625</v>
      </c>
      <c r="G16" s="205">
        <v>2295</v>
      </c>
      <c r="H16" s="209">
        <v>24278</v>
      </c>
      <c r="I16" s="204">
        <v>1470</v>
      </c>
      <c r="J16" s="205">
        <v>2520</v>
      </c>
      <c r="K16" s="205">
        <v>1948</v>
      </c>
      <c r="L16" s="209">
        <v>24090</v>
      </c>
      <c r="M16" s="204">
        <v>840</v>
      </c>
      <c r="N16" s="205">
        <v>1470</v>
      </c>
      <c r="O16" s="205">
        <v>1107</v>
      </c>
      <c r="P16" s="209">
        <v>36703</v>
      </c>
      <c r="Q16" s="204">
        <v>1743</v>
      </c>
      <c r="R16" s="205">
        <v>2523</v>
      </c>
      <c r="S16" s="205">
        <v>2117</v>
      </c>
      <c r="T16" s="209">
        <v>71779</v>
      </c>
      <c r="U16" s="204">
        <v>2112</v>
      </c>
      <c r="V16" s="205">
        <v>2573</v>
      </c>
      <c r="W16" s="205">
        <v>2365</v>
      </c>
      <c r="X16" s="209">
        <v>199407</v>
      </c>
    </row>
    <row r="17" spans="2:24" ht="14.1" customHeight="1" x14ac:dyDescent="0.15">
      <c r="B17" s="204"/>
      <c r="C17" s="196">
        <v>3</v>
      </c>
      <c r="D17" s="209"/>
      <c r="E17" s="204">
        <v>1890</v>
      </c>
      <c r="F17" s="205">
        <v>2730</v>
      </c>
      <c r="G17" s="205">
        <v>2324</v>
      </c>
      <c r="H17" s="209">
        <v>30221</v>
      </c>
      <c r="I17" s="204">
        <v>1470</v>
      </c>
      <c r="J17" s="205">
        <v>2415</v>
      </c>
      <c r="K17" s="205">
        <v>1939</v>
      </c>
      <c r="L17" s="209">
        <v>26117</v>
      </c>
      <c r="M17" s="204">
        <v>945</v>
      </c>
      <c r="N17" s="205">
        <v>1470</v>
      </c>
      <c r="O17" s="205">
        <v>1139</v>
      </c>
      <c r="P17" s="209">
        <v>39053</v>
      </c>
      <c r="Q17" s="204">
        <v>1890</v>
      </c>
      <c r="R17" s="205">
        <v>2520</v>
      </c>
      <c r="S17" s="205">
        <v>2146</v>
      </c>
      <c r="T17" s="209">
        <v>55521</v>
      </c>
      <c r="U17" s="204">
        <v>2100</v>
      </c>
      <c r="V17" s="205">
        <v>2730</v>
      </c>
      <c r="W17" s="205">
        <v>2444</v>
      </c>
      <c r="X17" s="209">
        <v>251541</v>
      </c>
    </row>
    <row r="18" spans="2:24" ht="14.1" customHeight="1" x14ac:dyDescent="0.15">
      <c r="B18" s="204"/>
      <c r="C18" s="196">
        <v>4</v>
      </c>
      <c r="D18" s="209"/>
      <c r="E18" s="204">
        <v>1995</v>
      </c>
      <c r="F18" s="205">
        <v>2730</v>
      </c>
      <c r="G18" s="205">
        <v>2366</v>
      </c>
      <c r="H18" s="209">
        <v>21837</v>
      </c>
      <c r="I18" s="204">
        <v>1575</v>
      </c>
      <c r="J18" s="205">
        <v>2310</v>
      </c>
      <c r="K18" s="205">
        <v>1902</v>
      </c>
      <c r="L18" s="209">
        <v>17526</v>
      </c>
      <c r="M18" s="204">
        <v>945</v>
      </c>
      <c r="N18" s="205">
        <v>1470</v>
      </c>
      <c r="O18" s="205">
        <v>1131</v>
      </c>
      <c r="P18" s="209">
        <v>21862</v>
      </c>
      <c r="Q18" s="204">
        <v>1890</v>
      </c>
      <c r="R18" s="205">
        <v>2415</v>
      </c>
      <c r="S18" s="205">
        <v>2147</v>
      </c>
      <c r="T18" s="209">
        <v>43075</v>
      </c>
      <c r="U18" s="204">
        <v>2264</v>
      </c>
      <c r="V18" s="205">
        <v>2835</v>
      </c>
      <c r="W18" s="205">
        <v>2527</v>
      </c>
      <c r="X18" s="209">
        <v>159276</v>
      </c>
    </row>
    <row r="19" spans="2:24" ht="14.1" customHeight="1" x14ac:dyDescent="0.15">
      <c r="B19" s="204"/>
      <c r="C19" s="196">
        <v>5</v>
      </c>
      <c r="D19" s="209"/>
      <c r="E19" s="204">
        <v>1890</v>
      </c>
      <c r="F19" s="205">
        <v>2730</v>
      </c>
      <c r="G19" s="205">
        <v>2388</v>
      </c>
      <c r="H19" s="209">
        <v>31399</v>
      </c>
      <c r="I19" s="204">
        <v>1470</v>
      </c>
      <c r="J19" s="205">
        <v>2310</v>
      </c>
      <c r="K19" s="205">
        <v>1934</v>
      </c>
      <c r="L19" s="209">
        <v>29356</v>
      </c>
      <c r="M19" s="204">
        <v>945</v>
      </c>
      <c r="N19" s="205">
        <v>1466</v>
      </c>
      <c r="O19" s="205">
        <v>1141</v>
      </c>
      <c r="P19" s="209">
        <v>30675</v>
      </c>
      <c r="Q19" s="204">
        <v>1890</v>
      </c>
      <c r="R19" s="205">
        <v>2415</v>
      </c>
      <c r="S19" s="205">
        <v>2175</v>
      </c>
      <c r="T19" s="209">
        <v>63171</v>
      </c>
      <c r="U19" s="204">
        <v>2205</v>
      </c>
      <c r="V19" s="205">
        <v>2835</v>
      </c>
      <c r="W19" s="205">
        <v>2507</v>
      </c>
      <c r="X19" s="209">
        <v>232686</v>
      </c>
    </row>
    <row r="20" spans="2:24" ht="14.1" customHeight="1" x14ac:dyDescent="0.15">
      <c r="B20" s="204"/>
      <c r="C20" s="196">
        <v>6</v>
      </c>
      <c r="D20" s="209"/>
      <c r="E20" s="204">
        <v>2100</v>
      </c>
      <c r="F20" s="205">
        <v>2625</v>
      </c>
      <c r="G20" s="205">
        <v>2344</v>
      </c>
      <c r="H20" s="209">
        <v>28275</v>
      </c>
      <c r="I20" s="204">
        <v>1575</v>
      </c>
      <c r="J20" s="205">
        <v>2310</v>
      </c>
      <c r="K20" s="205">
        <v>1886</v>
      </c>
      <c r="L20" s="209">
        <v>23087</v>
      </c>
      <c r="M20" s="204">
        <v>840</v>
      </c>
      <c r="N20" s="205">
        <v>1418</v>
      </c>
      <c r="O20" s="205">
        <v>1126</v>
      </c>
      <c r="P20" s="209">
        <v>45934</v>
      </c>
      <c r="Q20" s="204">
        <v>1785</v>
      </c>
      <c r="R20" s="205">
        <v>2310</v>
      </c>
      <c r="S20" s="205">
        <v>2117</v>
      </c>
      <c r="T20" s="209">
        <v>42534</v>
      </c>
      <c r="U20" s="204">
        <v>1958</v>
      </c>
      <c r="V20" s="205">
        <v>2835</v>
      </c>
      <c r="W20" s="205">
        <v>2411</v>
      </c>
      <c r="X20" s="209">
        <v>253821</v>
      </c>
    </row>
    <row r="21" spans="2:24" ht="14.1" customHeight="1" x14ac:dyDescent="0.15">
      <c r="B21" s="204"/>
      <c r="C21" s="196">
        <v>7</v>
      </c>
      <c r="D21" s="209"/>
      <c r="E21" s="204">
        <v>2100</v>
      </c>
      <c r="F21" s="205">
        <v>2835</v>
      </c>
      <c r="G21" s="205">
        <v>2355</v>
      </c>
      <c r="H21" s="209">
        <v>24600</v>
      </c>
      <c r="I21" s="204">
        <v>1575</v>
      </c>
      <c r="J21" s="205">
        <v>2415</v>
      </c>
      <c r="K21" s="205">
        <v>1925</v>
      </c>
      <c r="L21" s="209">
        <v>15831</v>
      </c>
      <c r="M21" s="204">
        <v>945</v>
      </c>
      <c r="N21" s="205">
        <v>1365</v>
      </c>
      <c r="O21" s="205">
        <v>1144</v>
      </c>
      <c r="P21" s="209">
        <v>21572</v>
      </c>
      <c r="Q21" s="204">
        <v>1890</v>
      </c>
      <c r="R21" s="205">
        <v>2520</v>
      </c>
      <c r="S21" s="205">
        <v>2135</v>
      </c>
      <c r="T21" s="209">
        <v>38287</v>
      </c>
      <c r="U21" s="204">
        <v>2016</v>
      </c>
      <c r="V21" s="205">
        <v>2783</v>
      </c>
      <c r="W21" s="205">
        <v>2423</v>
      </c>
      <c r="X21" s="209">
        <v>163789</v>
      </c>
    </row>
    <row r="22" spans="2:24" ht="14.1" customHeight="1" x14ac:dyDescent="0.15">
      <c r="B22" s="204"/>
      <c r="C22" s="196">
        <v>8</v>
      </c>
      <c r="D22" s="209"/>
      <c r="E22" s="204">
        <v>2100</v>
      </c>
      <c r="F22" s="205">
        <v>2835</v>
      </c>
      <c r="G22" s="205">
        <v>2429</v>
      </c>
      <c r="H22" s="209">
        <v>25001</v>
      </c>
      <c r="I22" s="204">
        <v>1470</v>
      </c>
      <c r="J22" s="205">
        <v>2415</v>
      </c>
      <c r="K22" s="205">
        <v>1908</v>
      </c>
      <c r="L22" s="209">
        <v>17601</v>
      </c>
      <c r="M22" s="204">
        <v>956</v>
      </c>
      <c r="N22" s="205">
        <v>1365</v>
      </c>
      <c r="O22" s="205">
        <v>1150</v>
      </c>
      <c r="P22" s="209">
        <v>20159</v>
      </c>
      <c r="Q22" s="204">
        <v>1890</v>
      </c>
      <c r="R22" s="205">
        <v>2409</v>
      </c>
      <c r="S22" s="205">
        <v>2163</v>
      </c>
      <c r="T22" s="209">
        <v>63812</v>
      </c>
      <c r="U22" s="204">
        <v>2000</v>
      </c>
      <c r="V22" s="205">
        <v>2678</v>
      </c>
      <c r="W22" s="205">
        <v>2349</v>
      </c>
      <c r="X22" s="209">
        <v>184080</v>
      </c>
    </row>
    <row r="23" spans="2:24" ht="14.1" customHeight="1" x14ac:dyDescent="0.15">
      <c r="B23" s="204"/>
      <c r="C23" s="196">
        <v>9</v>
      </c>
      <c r="D23" s="209"/>
      <c r="E23" s="204">
        <v>1995</v>
      </c>
      <c r="F23" s="205">
        <v>2730</v>
      </c>
      <c r="G23" s="205">
        <v>2414</v>
      </c>
      <c r="H23" s="209">
        <v>37440</v>
      </c>
      <c r="I23" s="204">
        <v>1680</v>
      </c>
      <c r="J23" s="205">
        <v>2415</v>
      </c>
      <c r="K23" s="205">
        <v>2015</v>
      </c>
      <c r="L23" s="209">
        <v>29621</v>
      </c>
      <c r="M23" s="204">
        <v>945</v>
      </c>
      <c r="N23" s="205">
        <v>1365</v>
      </c>
      <c r="O23" s="205">
        <v>1159</v>
      </c>
      <c r="P23" s="209">
        <v>41135</v>
      </c>
      <c r="Q23" s="204">
        <v>1785</v>
      </c>
      <c r="R23" s="205">
        <v>2520</v>
      </c>
      <c r="S23" s="205">
        <v>2196</v>
      </c>
      <c r="T23" s="209">
        <v>83800</v>
      </c>
      <c r="U23" s="204">
        <v>2117</v>
      </c>
      <c r="V23" s="205">
        <v>2783</v>
      </c>
      <c r="W23" s="205">
        <v>2408</v>
      </c>
      <c r="X23" s="209">
        <v>245641</v>
      </c>
    </row>
    <row r="24" spans="2:24" ht="14.1" customHeight="1" x14ac:dyDescent="0.15">
      <c r="B24" s="204"/>
      <c r="C24" s="196">
        <v>10</v>
      </c>
      <c r="D24" s="209"/>
      <c r="E24" s="205">
        <v>2100</v>
      </c>
      <c r="F24" s="205">
        <v>2835</v>
      </c>
      <c r="G24" s="205">
        <v>2412.2645326504485</v>
      </c>
      <c r="H24" s="205">
        <v>26621.200000000001</v>
      </c>
      <c r="I24" s="205">
        <v>1680</v>
      </c>
      <c r="J24" s="205">
        <v>2415</v>
      </c>
      <c r="K24" s="205">
        <v>1981.2593072258194</v>
      </c>
      <c r="L24" s="205">
        <v>24465.8</v>
      </c>
      <c r="M24" s="205">
        <v>945</v>
      </c>
      <c r="N24" s="205">
        <v>1365</v>
      </c>
      <c r="O24" s="205">
        <v>1153.7645259270589</v>
      </c>
      <c r="P24" s="205">
        <v>34062.9</v>
      </c>
      <c r="Q24" s="205">
        <v>1785</v>
      </c>
      <c r="R24" s="205">
        <v>2520</v>
      </c>
      <c r="S24" s="205">
        <v>2176.8782546957937</v>
      </c>
      <c r="T24" s="205">
        <v>41438.1</v>
      </c>
      <c r="U24" s="205">
        <v>2111.7600000000002</v>
      </c>
      <c r="V24" s="205">
        <v>2782.5</v>
      </c>
      <c r="W24" s="205">
        <v>2423.829184323939</v>
      </c>
      <c r="X24" s="205">
        <v>202916.4</v>
      </c>
    </row>
    <row r="25" spans="2:24" ht="14.1" customHeight="1" x14ac:dyDescent="0.15">
      <c r="B25" s="204"/>
      <c r="C25" s="196">
        <v>11</v>
      </c>
      <c r="D25" s="209"/>
      <c r="E25" s="205">
        <v>1995</v>
      </c>
      <c r="F25" s="205">
        <v>2835</v>
      </c>
      <c r="G25" s="205">
        <v>2415.60222620576</v>
      </c>
      <c r="H25" s="205">
        <v>24965.1</v>
      </c>
      <c r="I25" s="205">
        <v>1680</v>
      </c>
      <c r="J25" s="205">
        <v>2520</v>
      </c>
      <c r="K25" s="205">
        <v>2087.7236328774738</v>
      </c>
      <c r="L25" s="205">
        <v>23203.200000000001</v>
      </c>
      <c r="M25" s="205">
        <v>945</v>
      </c>
      <c r="N25" s="205">
        <v>1417.5</v>
      </c>
      <c r="O25" s="205">
        <v>1181.2640189144081</v>
      </c>
      <c r="P25" s="205">
        <v>29955.899999999998</v>
      </c>
      <c r="Q25" s="205">
        <v>1890</v>
      </c>
      <c r="R25" s="205">
        <v>2677.92</v>
      </c>
      <c r="S25" s="205">
        <v>2257.6982052339122</v>
      </c>
      <c r="T25" s="205">
        <v>65220.299999999996</v>
      </c>
      <c r="U25" s="205">
        <v>2197.65</v>
      </c>
      <c r="V25" s="205">
        <v>2821.35</v>
      </c>
      <c r="W25" s="205">
        <v>2455.0650300847283</v>
      </c>
      <c r="X25" s="209">
        <v>197831.5</v>
      </c>
    </row>
    <row r="26" spans="2:24" ht="14.1" customHeight="1" x14ac:dyDescent="0.15">
      <c r="B26" s="197"/>
      <c r="C26" s="201">
        <v>12</v>
      </c>
      <c r="D26" s="210"/>
      <c r="E26" s="211">
        <v>2100</v>
      </c>
      <c r="F26" s="211">
        <v>2835</v>
      </c>
      <c r="G26" s="211">
        <v>2499.6715680610127</v>
      </c>
      <c r="H26" s="211">
        <v>32431</v>
      </c>
      <c r="I26" s="211">
        <v>1680</v>
      </c>
      <c r="J26" s="211">
        <v>2520</v>
      </c>
      <c r="K26" s="211">
        <v>2165.6651876879655</v>
      </c>
      <c r="L26" s="211">
        <v>29447</v>
      </c>
      <c r="M26" s="211">
        <v>997.5</v>
      </c>
      <c r="N26" s="211">
        <v>1365</v>
      </c>
      <c r="O26" s="211">
        <v>1166.8602009361803</v>
      </c>
      <c r="P26" s="211">
        <v>27896</v>
      </c>
      <c r="Q26" s="211">
        <v>1995</v>
      </c>
      <c r="R26" s="211">
        <v>2677.5</v>
      </c>
      <c r="S26" s="211">
        <v>2336.0114747457815</v>
      </c>
      <c r="T26" s="211">
        <v>55003</v>
      </c>
      <c r="U26" s="211">
        <v>2199.2249999999999</v>
      </c>
      <c r="V26" s="211">
        <v>2835</v>
      </c>
      <c r="W26" s="211">
        <v>2546.4948306396018</v>
      </c>
      <c r="X26" s="210">
        <v>347891</v>
      </c>
    </row>
    <row r="27" spans="2:24" ht="14.1" customHeight="1" x14ac:dyDescent="0.15">
      <c r="B27" s="225"/>
      <c r="C27" s="244"/>
      <c r="D27" s="245"/>
      <c r="E27" s="204"/>
      <c r="F27" s="205"/>
      <c r="G27" s="205"/>
      <c r="H27" s="209"/>
      <c r="I27" s="204"/>
      <c r="J27" s="205"/>
      <c r="K27" s="205"/>
      <c r="L27" s="209"/>
      <c r="M27" s="204"/>
      <c r="N27" s="205"/>
      <c r="O27" s="205"/>
      <c r="P27" s="209"/>
      <c r="Q27" s="204"/>
      <c r="R27" s="205"/>
      <c r="S27" s="205"/>
      <c r="T27" s="209"/>
      <c r="U27" s="204"/>
      <c r="V27" s="205"/>
      <c r="W27" s="205"/>
      <c r="X27" s="209"/>
    </row>
    <row r="28" spans="2:24" ht="14.1" customHeight="1" x14ac:dyDescent="0.15">
      <c r="B28" s="225"/>
      <c r="C28" s="244"/>
      <c r="D28" s="245"/>
      <c r="E28" s="204"/>
      <c r="F28" s="205"/>
      <c r="G28" s="205"/>
      <c r="H28" s="205"/>
      <c r="I28" s="204"/>
      <c r="J28" s="205"/>
      <c r="K28" s="205"/>
      <c r="L28" s="205"/>
      <c r="M28" s="204"/>
      <c r="N28" s="205"/>
      <c r="O28" s="205"/>
      <c r="P28" s="205"/>
      <c r="Q28" s="204"/>
      <c r="R28" s="205"/>
      <c r="S28" s="205"/>
      <c r="T28" s="205"/>
      <c r="U28" s="204"/>
      <c r="V28" s="205"/>
      <c r="W28" s="205"/>
      <c r="X28" s="205"/>
    </row>
    <row r="29" spans="2:24" ht="14.1" customHeight="1" x14ac:dyDescent="0.15">
      <c r="B29" s="222" t="s">
        <v>151</v>
      </c>
      <c r="C29" s="244"/>
      <c r="D29" s="245"/>
      <c r="E29" s="204"/>
      <c r="F29" s="205"/>
      <c r="G29" s="205"/>
      <c r="H29" s="209"/>
      <c r="I29" s="204"/>
      <c r="J29" s="205"/>
      <c r="K29" s="205"/>
      <c r="L29" s="209"/>
      <c r="M29" s="204"/>
      <c r="N29" s="205"/>
      <c r="O29" s="205"/>
      <c r="P29" s="209"/>
      <c r="Q29" s="204"/>
      <c r="R29" s="205"/>
      <c r="S29" s="205"/>
      <c r="T29" s="209"/>
      <c r="U29" s="204"/>
      <c r="V29" s="205"/>
      <c r="W29" s="205"/>
      <c r="X29" s="209"/>
    </row>
    <row r="30" spans="2:24" ht="14.1" customHeight="1" x14ac:dyDescent="0.15">
      <c r="B30" s="246">
        <v>40513</v>
      </c>
      <c r="C30" s="247"/>
      <c r="D30" s="248">
        <v>40519</v>
      </c>
      <c r="E30" s="204">
        <v>2205</v>
      </c>
      <c r="F30" s="205">
        <v>2835</v>
      </c>
      <c r="G30" s="205">
        <v>2478.3980950103628</v>
      </c>
      <c r="H30" s="209">
        <v>6450</v>
      </c>
      <c r="I30" s="204">
        <v>1680</v>
      </c>
      <c r="J30" s="205">
        <v>2520</v>
      </c>
      <c r="K30" s="205">
        <v>2108.677198111086</v>
      </c>
      <c r="L30" s="204">
        <v>4990.1000000000004</v>
      </c>
      <c r="M30" s="204">
        <v>997.5</v>
      </c>
      <c r="N30" s="205">
        <v>1365</v>
      </c>
      <c r="O30" s="205">
        <v>1164.5414420177285</v>
      </c>
      <c r="P30" s="205">
        <v>5112.8</v>
      </c>
      <c r="Q30" s="204">
        <v>1995</v>
      </c>
      <c r="R30" s="205">
        <v>2669.1</v>
      </c>
      <c r="S30" s="205">
        <v>2306.7739243323444</v>
      </c>
      <c r="T30" s="205">
        <v>10397.9</v>
      </c>
      <c r="U30" s="204">
        <v>2310</v>
      </c>
      <c r="V30" s="205">
        <v>2835</v>
      </c>
      <c r="W30" s="205">
        <v>2530.4789804651164</v>
      </c>
      <c r="X30" s="209">
        <v>58398.5</v>
      </c>
    </row>
    <row r="31" spans="2:24" ht="14.1" customHeight="1" x14ac:dyDescent="0.15">
      <c r="B31" s="246" t="s">
        <v>152</v>
      </c>
      <c r="C31" s="247"/>
      <c r="D31" s="248"/>
      <c r="E31" s="204"/>
      <c r="F31" s="205"/>
      <c r="G31" s="205"/>
      <c r="H31" s="209"/>
      <c r="I31" s="204"/>
      <c r="J31" s="205"/>
      <c r="K31" s="205"/>
      <c r="L31" s="209"/>
      <c r="M31" s="204"/>
      <c r="N31" s="205"/>
      <c r="O31" s="205"/>
      <c r="P31" s="209"/>
      <c r="Q31" s="204"/>
      <c r="R31" s="205"/>
      <c r="S31" s="205"/>
      <c r="T31" s="209"/>
      <c r="U31" s="204"/>
      <c r="V31" s="205"/>
      <c r="W31" s="205"/>
      <c r="X31" s="209"/>
    </row>
    <row r="32" spans="2:24" ht="14.1" customHeight="1" x14ac:dyDescent="0.15">
      <c r="B32" s="246">
        <v>40520</v>
      </c>
      <c r="C32" s="247"/>
      <c r="D32" s="248">
        <v>40526</v>
      </c>
      <c r="E32" s="249">
        <v>2100</v>
      </c>
      <c r="F32" s="250">
        <v>2835</v>
      </c>
      <c r="G32" s="250">
        <v>2497.8645828929025</v>
      </c>
      <c r="H32" s="208">
        <v>7241.9</v>
      </c>
      <c r="I32" s="250">
        <v>1890</v>
      </c>
      <c r="J32" s="250">
        <v>2520</v>
      </c>
      <c r="K32" s="250">
        <v>2205.2291366906484</v>
      </c>
      <c r="L32" s="208">
        <v>6491.9</v>
      </c>
      <c r="M32" s="250">
        <v>1050</v>
      </c>
      <c r="N32" s="250">
        <v>1365</v>
      </c>
      <c r="O32" s="250">
        <v>1181.260629185485</v>
      </c>
      <c r="P32" s="208">
        <v>7612.6</v>
      </c>
      <c r="Q32" s="250">
        <v>1995</v>
      </c>
      <c r="R32" s="250">
        <v>2677.5</v>
      </c>
      <c r="S32" s="250">
        <v>2341.3989179104474</v>
      </c>
      <c r="T32" s="208">
        <v>14884.6</v>
      </c>
      <c r="U32" s="250">
        <v>2362.5</v>
      </c>
      <c r="V32" s="250">
        <v>2835</v>
      </c>
      <c r="W32" s="250">
        <v>2577.9066188905454</v>
      </c>
      <c r="X32" s="208">
        <v>78240.2</v>
      </c>
    </row>
    <row r="33" spans="2:24" ht="14.1" customHeight="1" x14ac:dyDescent="0.15">
      <c r="B33" s="246" t="s">
        <v>153</v>
      </c>
      <c r="C33" s="247"/>
      <c r="D33" s="248"/>
      <c r="E33" s="204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</row>
    <row r="34" spans="2:24" ht="14.1" customHeight="1" x14ac:dyDescent="0.15">
      <c r="B34" s="246">
        <v>40527</v>
      </c>
      <c r="C34" s="247"/>
      <c r="D34" s="248">
        <v>40533</v>
      </c>
      <c r="E34" s="206">
        <v>2100</v>
      </c>
      <c r="F34" s="208">
        <v>2835</v>
      </c>
      <c r="G34" s="208">
        <v>2469.1717051761971</v>
      </c>
      <c r="H34" s="251">
        <v>6244.3</v>
      </c>
      <c r="I34" s="206">
        <v>1680</v>
      </c>
      <c r="J34" s="208">
        <v>2520</v>
      </c>
      <c r="K34" s="208">
        <v>2152.0398062118393</v>
      </c>
      <c r="L34" s="251">
        <v>5693.1</v>
      </c>
      <c r="M34" s="206">
        <v>1050</v>
      </c>
      <c r="N34" s="208">
        <v>1365</v>
      </c>
      <c r="O34" s="208">
        <v>1163.5273302553849</v>
      </c>
      <c r="P34" s="251">
        <v>4667.3999999999996</v>
      </c>
      <c r="Q34" s="206">
        <v>2152.5</v>
      </c>
      <c r="R34" s="208">
        <v>2625</v>
      </c>
      <c r="S34" s="208">
        <v>2336.2108531384824</v>
      </c>
      <c r="T34" s="251">
        <v>9794.4</v>
      </c>
      <c r="U34" s="206">
        <v>2311.8900000000003</v>
      </c>
      <c r="V34" s="208">
        <v>2814</v>
      </c>
      <c r="W34" s="208">
        <v>2568.3074001907057</v>
      </c>
      <c r="X34" s="251">
        <v>80834</v>
      </c>
    </row>
    <row r="35" spans="2:24" ht="14.1" customHeight="1" x14ac:dyDescent="0.15">
      <c r="B35" s="246" t="s">
        <v>154</v>
      </c>
      <c r="C35" s="247"/>
      <c r="D35" s="248"/>
      <c r="E35" s="204"/>
      <c r="F35" s="205"/>
      <c r="G35" s="205"/>
      <c r="H35" s="209"/>
      <c r="I35" s="204"/>
      <c r="J35" s="205"/>
      <c r="K35" s="205"/>
      <c r="L35" s="209"/>
      <c r="M35" s="204"/>
      <c r="N35" s="205"/>
      <c r="O35" s="205"/>
      <c r="P35" s="209"/>
      <c r="Q35" s="204"/>
      <c r="R35" s="205"/>
      <c r="S35" s="205"/>
      <c r="T35" s="209"/>
      <c r="U35" s="204"/>
      <c r="V35" s="205"/>
      <c r="W35" s="205"/>
      <c r="X35" s="209"/>
    </row>
    <row r="36" spans="2:24" ht="14.1" customHeight="1" x14ac:dyDescent="0.15">
      <c r="B36" s="246">
        <v>40534</v>
      </c>
      <c r="C36" s="247"/>
      <c r="D36" s="248">
        <v>40540</v>
      </c>
      <c r="E36" s="206">
        <v>2310</v>
      </c>
      <c r="F36" s="208">
        <v>2835</v>
      </c>
      <c r="G36" s="208">
        <v>2541.5211213439943</v>
      </c>
      <c r="H36" s="251">
        <v>11406</v>
      </c>
      <c r="I36" s="206">
        <v>1785</v>
      </c>
      <c r="J36" s="208">
        <v>2520</v>
      </c>
      <c r="K36" s="208">
        <v>2189.0890267401351</v>
      </c>
      <c r="L36" s="251">
        <v>11223.8</v>
      </c>
      <c r="M36" s="206">
        <v>1050</v>
      </c>
      <c r="N36" s="208">
        <v>1365</v>
      </c>
      <c r="O36" s="208">
        <v>1162.7747530373565</v>
      </c>
      <c r="P36" s="251">
        <v>8058.7</v>
      </c>
      <c r="Q36" s="206">
        <v>1995</v>
      </c>
      <c r="R36" s="208">
        <v>2625</v>
      </c>
      <c r="S36" s="208">
        <v>2343.3276923076919</v>
      </c>
      <c r="T36" s="251">
        <v>17607.3</v>
      </c>
      <c r="U36" s="206">
        <v>2199.2249999999999</v>
      </c>
      <c r="V36" s="208">
        <v>2782.2900000000004</v>
      </c>
      <c r="W36" s="208">
        <v>2509.4757483723124</v>
      </c>
      <c r="X36" s="251">
        <v>107171.2</v>
      </c>
    </row>
    <row r="37" spans="2:24" s="132" customFormat="1" ht="14.1" customHeight="1" x14ac:dyDescent="0.15">
      <c r="B37" s="246" t="s">
        <v>155</v>
      </c>
      <c r="C37" s="247"/>
      <c r="D37" s="248"/>
      <c r="E37" s="204"/>
      <c r="F37" s="205"/>
      <c r="G37" s="205"/>
      <c r="H37" s="209"/>
      <c r="I37" s="204"/>
      <c r="J37" s="205"/>
      <c r="K37" s="205"/>
      <c r="L37" s="209"/>
      <c r="M37" s="204"/>
      <c r="N37" s="205"/>
      <c r="O37" s="205"/>
      <c r="P37" s="209"/>
      <c r="Q37" s="204"/>
      <c r="R37" s="205"/>
      <c r="S37" s="205"/>
      <c r="T37" s="209"/>
      <c r="U37" s="204"/>
      <c r="V37" s="205"/>
      <c r="W37" s="205"/>
      <c r="X37" s="209"/>
    </row>
    <row r="38" spans="2:24" s="132" customFormat="1" ht="14.1" customHeight="1" x14ac:dyDescent="0.15">
      <c r="B38" s="252"/>
      <c r="C38" s="253"/>
      <c r="D38" s="254"/>
      <c r="E38" s="197"/>
      <c r="F38" s="211"/>
      <c r="G38" s="211"/>
      <c r="H38" s="210">
        <v>1149</v>
      </c>
      <c r="I38" s="197"/>
      <c r="J38" s="211"/>
      <c r="K38" s="211"/>
      <c r="L38" s="210">
        <v>1048</v>
      </c>
      <c r="M38" s="197"/>
      <c r="N38" s="211"/>
      <c r="O38" s="211"/>
      <c r="P38" s="210">
        <v>2444</v>
      </c>
      <c r="Q38" s="197"/>
      <c r="R38" s="211"/>
      <c r="S38" s="211"/>
      <c r="T38" s="210">
        <v>2319</v>
      </c>
      <c r="U38" s="197"/>
      <c r="V38" s="211"/>
      <c r="W38" s="211"/>
      <c r="X38" s="210">
        <v>23247</v>
      </c>
    </row>
  </sheetData>
  <phoneticPr fontId="5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U45"/>
  <sheetViews>
    <sheetView zoomScale="75" workbookViewId="0"/>
  </sheetViews>
  <sheetFormatPr defaultColWidth="7.5" defaultRowHeight="12" x14ac:dyDescent="0.15"/>
  <cols>
    <col min="1" max="1" width="1.625" style="185" customWidth="1"/>
    <col min="2" max="2" width="4.125" style="185" customWidth="1"/>
    <col min="3" max="3" width="3.125" style="185" customWidth="1"/>
    <col min="4" max="4" width="2.625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9" width="5.875" style="185" customWidth="1"/>
    <col min="20" max="20" width="8.125" style="185" customWidth="1"/>
    <col min="21" max="16384" width="7.5" style="185"/>
  </cols>
  <sheetData>
    <row r="3" spans="2:20" x14ac:dyDescent="0.15">
      <c r="B3" s="185" t="s">
        <v>157</v>
      </c>
    </row>
    <row r="4" spans="2:20" ht="11.25" customHeight="1" x14ac:dyDescent="0.15">
      <c r="T4" s="186" t="s">
        <v>170</v>
      </c>
    </row>
    <row r="5" spans="2:20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32"/>
    </row>
    <row r="6" spans="2:20" ht="13.5" customHeight="1" x14ac:dyDescent="0.15">
      <c r="B6" s="219"/>
      <c r="C6" s="220" t="s">
        <v>118</v>
      </c>
      <c r="D6" s="221"/>
      <c r="E6" s="725" t="s">
        <v>171</v>
      </c>
      <c r="F6" s="726"/>
      <c r="G6" s="726"/>
      <c r="H6" s="727"/>
      <c r="I6" s="725" t="s">
        <v>172</v>
      </c>
      <c r="J6" s="726"/>
      <c r="K6" s="726"/>
      <c r="L6" s="727"/>
      <c r="M6" s="725" t="s">
        <v>173</v>
      </c>
      <c r="N6" s="726"/>
      <c r="O6" s="726"/>
      <c r="P6" s="727"/>
      <c r="Q6" s="725" t="s">
        <v>174</v>
      </c>
      <c r="R6" s="726"/>
      <c r="S6" s="726"/>
      <c r="T6" s="727"/>
    </row>
    <row r="7" spans="2:20" x14ac:dyDescent="0.15">
      <c r="B7" s="222" t="s">
        <v>124</v>
      </c>
      <c r="C7" s="223"/>
      <c r="D7" s="224"/>
      <c r="E7" s="213" t="s">
        <v>125</v>
      </c>
      <c r="F7" s="195" t="s">
        <v>126</v>
      </c>
      <c r="G7" s="202" t="s">
        <v>127</v>
      </c>
      <c r="H7" s="195" t="s">
        <v>128</v>
      </c>
      <c r="I7" s="213" t="s">
        <v>125</v>
      </c>
      <c r="J7" s="195" t="s">
        <v>126</v>
      </c>
      <c r="K7" s="202" t="s">
        <v>127</v>
      </c>
      <c r="L7" s="195" t="s">
        <v>128</v>
      </c>
      <c r="M7" s="213" t="s">
        <v>125</v>
      </c>
      <c r="N7" s="195" t="s">
        <v>126</v>
      </c>
      <c r="O7" s="202" t="s">
        <v>127</v>
      </c>
      <c r="P7" s="195" t="s">
        <v>128</v>
      </c>
      <c r="Q7" s="213" t="s">
        <v>125</v>
      </c>
      <c r="R7" s="195" t="s">
        <v>126</v>
      </c>
      <c r="S7" s="202" t="s">
        <v>127</v>
      </c>
      <c r="T7" s="195" t="s">
        <v>128</v>
      </c>
    </row>
    <row r="8" spans="2:20" x14ac:dyDescent="0.15">
      <c r="B8" s="231"/>
      <c r="C8" s="218"/>
      <c r="D8" s="218"/>
      <c r="E8" s="199"/>
      <c r="F8" s="200"/>
      <c r="G8" s="201" t="s">
        <v>129</v>
      </c>
      <c r="H8" s="200"/>
      <c r="I8" s="199"/>
      <c r="J8" s="200"/>
      <c r="K8" s="201" t="s">
        <v>129</v>
      </c>
      <c r="L8" s="200"/>
      <c r="M8" s="199"/>
      <c r="N8" s="200"/>
      <c r="O8" s="201" t="s">
        <v>129</v>
      </c>
      <c r="P8" s="200"/>
      <c r="Q8" s="199"/>
      <c r="R8" s="200"/>
      <c r="S8" s="201" t="s">
        <v>129</v>
      </c>
      <c r="T8" s="200"/>
    </row>
    <row r="9" spans="2:20" ht="12.95" customHeight="1" x14ac:dyDescent="0.15">
      <c r="B9" s="187" t="s">
        <v>95</v>
      </c>
      <c r="C9" s="202">
        <v>17</v>
      </c>
      <c r="D9" s="203" t="s">
        <v>96</v>
      </c>
      <c r="E9" s="204">
        <v>4631</v>
      </c>
      <c r="F9" s="205">
        <v>5880</v>
      </c>
      <c r="G9" s="132">
        <v>5289</v>
      </c>
      <c r="H9" s="205">
        <v>127765</v>
      </c>
      <c r="I9" s="204">
        <v>5460</v>
      </c>
      <c r="J9" s="205">
        <v>7140</v>
      </c>
      <c r="K9" s="132">
        <v>6338</v>
      </c>
      <c r="L9" s="205">
        <v>201347</v>
      </c>
      <c r="M9" s="206">
        <v>2625</v>
      </c>
      <c r="N9" s="208">
        <v>3413</v>
      </c>
      <c r="O9" s="173">
        <v>3048</v>
      </c>
      <c r="P9" s="205">
        <v>9070</v>
      </c>
      <c r="Q9" s="204">
        <v>1680</v>
      </c>
      <c r="R9" s="205">
        <v>1907</v>
      </c>
      <c r="S9" s="132">
        <v>1774</v>
      </c>
      <c r="T9" s="205">
        <v>31683</v>
      </c>
    </row>
    <row r="10" spans="2:20" ht="12.95" customHeight="1" x14ac:dyDescent="0.15">
      <c r="B10" s="204"/>
      <c r="C10" s="196">
        <v>18</v>
      </c>
      <c r="D10" s="209"/>
      <c r="E10" s="204">
        <v>4725</v>
      </c>
      <c r="F10" s="205">
        <v>6090</v>
      </c>
      <c r="G10" s="132">
        <v>5354</v>
      </c>
      <c r="H10" s="205">
        <v>81328</v>
      </c>
      <c r="I10" s="204">
        <v>6090</v>
      </c>
      <c r="J10" s="205">
        <v>7350</v>
      </c>
      <c r="K10" s="132">
        <v>6628</v>
      </c>
      <c r="L10" s="205">
        <v>168324</v>
      </c>
      <c r="M10" s="204">
        <v>2783</v>
      </c>
      <c r="N10" s="205">
        <v>3990</v>
      </c>
      <c r="O10" s="132">
        <v>3363</v>
      </c>
      <c r="P10" s="205">
        <v>114976</v>
      </c>
      <c r="Q10" s="204">
        <v>1628</v>
      </c>
      <c r="R10" s="205">
        <v>2835</v>
      </c>
      <c r="S10" s="132">
        <v>1907</v>
      </c>
      <c r="T10" s="205">
        <v>172085</v>
      </c>
    </row>
    <row r="11" spans="2:20" ht="12.95" customHeight="1" x14ac:dyDescent="0.15">
      <c r="B11" s="204"/>
      <c r="C11" s="196">
        <v>19</v>
      </c>
      <c r="D11" s="209"/>
      <c r="E11" s="204">
        <v>4095</v>
      </c>
      <c r="F11" s="205">
        <v>5775</v>
      </c>
      <c r="G11" s="132">
        <v>5007</v>
      </c>
      <c r="H11" s="205">
        <v>86002</v>
      </c>
      <c r="I11" s="204">
        <v>5670</v>
      </c>
      <c r="J11" s="205">
        <v>7088</v>
      </c>
      <c r="K11" s="132">
        <v>6299</v>
      </c>
      <c r="L11" s="205">
        <v>205928</v>
      </c>
      <c r="M11" s="204">
        <v>3465</v>
      </c>
      <c r="N11" s="205">
        <v>3990</v>
      </c>
      <c r="O11" s="132">
        <v>3698</v>
      </c>
      <c r="P11" s="205">
        <v>75363</v>
      </c>
      <c r="Q11" s="204">
        <v>1365</v>
      </c>
      <c r="R11" s="205">
        <v>2048</v>
      </c>
      <c r="S11" s="132">
        <v>1865</v>
      </c>
      <c r="T11" s="205">
        <v>197567</v>
      </c>
    </row>
    <row r="12" spans="2:20" ht="12.95" customHeight="1" x14ac:dyDescent="0.15">
      <c r="B12" s="204"/>
      <c r="C12" s="196">
        <v>20</v>
      </c>
      <c r="D12" s="209"/>
      <c r="E12" s="204">
        <v>3360</v>
      </c>
      <c r="F12" s="205">
        <v>5361</v>
      </c>
      <c r="G12" s="132">
        <v>4383</v>
      </c>
      <c r="H12" s="205">
        <v>121490</v>
      </c>
      <c r="I12" s="204">
        <v>5250</v>
      </c>
      <c r="J12" s="205">
        <v>6668</v>
      </c>
      <c r="K12" s="132">
        <v>5877</v>
      </c>
      <c r="L12" s="205">
        <v>248592</v>
      </c>
      <c r="M12" s="204">
        <v>2835</v>
      </c>
      <c r="N12" s="205">
        <v>3780</v>
      </c>
      <c r="O12" s="132">
        <v>3265</v>
      </c>
      <c r="P12" s="205">
        <v>60371</v>
      </c>
      <c r="Q12" s="204">
        <v>1523</v>
      </c>
      <c r="R12" s="205">
        <v>1995</v>
      </c>
      <c r="S12" s="132">
        <v>1895</v>
      </c>
      <c r="T12" s="205">
        <v>121013</v>
      </c>
    </row>
    <row r="13" spans="2:20" ht="12.95" customHeight="1" x14ac:dyDescent="0.15">
      <c r="B13" s="197"/>
      <c r="C13" s="201">
        <v>21</v>
      </c>
      <c r="D13" s="210"/>
      <c r="E13" s="197">
        <v>2940</v>
      </c>
      <c r="F13" s="211">
        <v>4725</v>
      </c>
      <c r="G13" s="198">
        <v>3985</v>
      </c>
      <c r="H13" s="211">
        <v>187762</v>
      </c>
      <c r="I13" s="197">
        <v>4620</v>
      </c>
      <c r="J13" s="211">
        <v>6615</v>
      </c>
      <c r="K13" s="198">
        <v>5205</v>
      </c>
      <c r="L13" s="211">
        <v>337602</v>
      </c>
      <c r="M13" s="266" t="s">
        <v>175</v>
      </c>
      <c r="N13" s="214" t="s">
        <v>175</v>
      </c>
      <c r="O13" s="267" t="s">
        <v>175</v>
      </c>
      <c r="P13" s="214" t="s">
        <v>175</v>
      </c>
      <c r="Q13" s="266" t="s">
        <v>175</v>
      </c>
      <c r="R13" s="214" t="s">
        <v>175</v>
      </c>
      <c r="S13" s="267" t="s">
        <v>175</v>
      </c>
      <c r="T13" s="214" t="s">
        <v>175</v>
      </c>
    </row>
    <row r="14" spans="2:20" ht="12.95" customHeight="1" x14ac:dyDescent="0.15">
      <c r="B14" s="204"/>
      <c r="C14" s="196">
        <v>12</v>
      </c>
      <c r="D14" s="209"/>
      <c r="E14" s="204">
        <v>3885</v>
      </c>
      <c r="F14" s="205">
        <v>4725</v>
      </c>
      <c r="G14" s="132">
        <v>4203</v>
      </c>
      <c r="H14" s="205">
        <v>20845</v>
      </c>
      <c r="I14" s="204">
        <v>5985</v>
      </c>
      <c r="J14" s="205">
        <v>6615</v>
      </c>
      <c r="K14" s="132">
        <v>6316</v>
      </c>
      <c r="L14" s="205">
        <v>38015</v>
      </c>
      <c r="M14" s="206" t="s">
        <v>175</v>
      </c>
      <c r="N14" s="208" t="s">
        <v>175</v>
      </c>
      <c r="O14" s="173" t="s">
        <v>175</v>
      </c>
      <c r="P14" s="208" t="s">
        <v>175</v>
      </c>
      <c r="Q14" s="206" t="s">
        <v>175</v>
      </c>
      <c r="R14" s="208" t="s">
        <v>175</v>
      </c>
      <c r="S14" s="173" t="s">
        <v>175</v>
      </c>
      <c r="T14" s="208" t="s">
        <v>175</v>
      </c>
    </row>
    <row r="15" spans="2:20" ht="12.95" customHeight="1" x14ac:dyDescent="0.15">
      <c r="B15" s="204" t="s">
        <v>99</v>
      </c>
      <c r="C15" s="196">
        <v>1</v>
      </c>
      <c r="D15" s="209" t="s">
        <v>2</v>
      </c>
      <c r="E15" s="204">
        <v>3675</v>
      </c>
      <c r="F15" s="205">
        <v>4305</v>
      </c>
      <c r="G15" s="132">
        <v>3996</v>
      </c>
      <c r="H15" s="205">
        <v>16148</v>
      </c>
      <c r="I15" s="206">
        <v>4830</v>
      </c>
      <c r="J15" s="208">
        <v>5145</v>
      </c>
      <c r="K15" s="173">
        <v>4943</v>
      </c>
      <c r="L15" s="205">
        <v>33359</v>
      </c>
      <c r="M15" s="206" t="s">
        <v>175</v>
      </c>
      <c r="N15" s="208" t="s">
        <v>175</v>
      </c>
      <c r="O15" s="208" t="s">
        <v>175</v>
      </c>
      <c r="P15" s="173" t="s">
        <v>175</v>
      </c>
      <c r="Q15" s="206" t="s">
        <v>175</v>
      </c>
      <c r="R15" s="208" t="s">
        <v>175</v>
      </c>
      <c r="S15" s="173" t="s">
        <v>175</v>
      </c>
      <c r="T15" s="208" t="s">
        <v>175</v>
      </c>
    </row>
    <row r="16" spans="2:20" ht="12.95" customHeight="1" x14ac:dyDescent="0.15">
      <c r="B16" s="204"/>
      <c r="C16" s="196">
        <v>2</v>
      </c>
      <c r="D16" s="209"/>
      <c r="E16" s="204">
        <v>3570</v>
      </c>
      <c r="F16" s="205">
        <v>4095</v>
      </c>
      <c r="G16" s="132">
        <v>3872</v>
      </c>
      <c r="H16" s="205">
        <v>14872</v>
      </c>
      <c r="I16" s="206">
        <v>4620</v>
      </c>
      <c r="J16" s="208">
        <v>5250</v>
      </c>
      <c r="K16" s="173">
        <v>4937</v>
      </c>
      <c r="L16" s="205">
        <v>28065</v>
      </c>
      <c r="M16" s="206" t="s">
        <v>175</v>
      </c>
      <c r="N16" s="208" t="s">
        <v>175</v>
      </c>
      <c r="O16" s="173" t="s">
        <v>175</v>
      </c>
      <c r="P16" s="208" t="s">
        <v>175</v>
      </c>
      <c r="Q16" s="206" t="s">
        <v>175</v>
      </c>
      <c r="R16" s="208" t="s">
        <v>175</v>
      </c>
      <c r="S16" s="173" t="s">
        <v>175</v>
      </c>
      <c r="T16" s="208" t="s">
        <v>175</v>
      </c>
    </row>
    <row r="17" spans="2:21" ht="12.95" customHeight="1" x14ac:dyDescent="0.15">
      <c r="B17" s="204"/>
      <c r="C17" s="196">
        <v>3</v>
      </c>
      <c r="D17" s="209"/>
      <c r="E17" s="204">
        <v>3780</v>
      </c>
      <c r="F17" s="205">
        <v>4095</v>
      </c>
      <c r="G17" s="132">
        <v>3948</v>
      </c>
      <c r="H17" s="205">
        <v>15911</v>
      </c>
      <c r="I17" s="206">
        <v>4830</v>
      </c>
      <c r="J17" s="208">
        <v>5145</v>
      </c>
      <c r="K17" s="173">
        <v>5039</v>
      </c>
      <c r="L17" s="205">
        <v>39541</v>
      </c>
      <c r="M17" s="206" t="s">
        <v>175</v>
      </c>
      <c r="N17" s="208" t="s">
        <v>175</v>
      </c>
      <c r="O17" s="173" t="s">
        <v>175</v>
      </c>
      <c r="P17" s="208" t="s">
        <v>175</v>
      </c>
      <c r="Q17" s="206" t="s">
        <v>175</v>
      </c>
      <c r="R17" s="208" t="s">
        <v>175</v>
      </c>
      <c r="S17" s="173" t="s">
        <v>175</v>
      </c>
      <c r="T17" s="208" t="s">
        <v>175</v>
      </c>
    </row>
    <row r="18" spans="2:21" ht="12.95" customHeight="1" x14ac:dyDescent="0.15">
      <c r="B18" s="204"/>
      <c r="C18" s="196">
        <v>4</v>
      </c>
      <c r="D18" s="209"/>
      <c r="E18" s="204">
        <v>3780</v>
      </c>
      <c r="F18" s="205">
        <v>4095</v>
      </c>
      <c r="G18" s="132">
        <v>3894</v>
      </c>
      <c r="H18" s="205">
        <v>18727</v>
      </c>
      <c r="I18" s="204">
        <v>4830</v>
      </c>
      <c r="J18" s="205">
        <v>5145</v>
      </c>
      <c r="K18" s="132">
        <v>4943</v>
      </c>
      <c r="L18" s="205">
        <v>30948</v>
      </c>
      <c r="M18" s="206" t="s">
        <v>175</v>
      </c>
      <c r="N18" s="208" t="s">
        <v>175</v>
      </c>
      <c r="O18" s="173" t="s">
        <v>175</v>
      </c>
      <c r="P18" s="208" t="s">
        <v>175</v>
      </c>
      <c r="Q18" s="206" t="s">
        <v>175</v>
      </c>
      <c r="R18" s="208" t="s">
        <v>175</v>
      </c>
      <c r="S18" s="173" t="s">
        <v>175</v>
      </c>
      <c r="T18" s="208" t="s">
        <v>175</v>
      </c>
    </row>
    <row r="19" spans="2:21" ht="12.95" customHeight="1" x14ac:dyDescent="0.15">
      <c r="B19" s="204"/>
      <c r="C19" s="196">
        <v>5</v>
      </c>
      <c r="D19" s="209"/>
      <c r="E19" s="204">
        <v>3675</v>
      </c>
      <c r="F19" s="205">
        <v>3990</v>
      </c>
      <c r="G19" s="132">
        <v>3862</v>
      </c>
      <c r="H19" s="205">
        <v>14612</v>
      </c>
      <c r="I19" s="206">
        <v>4725</v>
      </c>
      <c r="J19" s="208">
        <v>5145</v>
      </c>
      <c r="K19" s="173">
        <v>4965</v>
      </c>
      <c r="L19" s="205">
        <v>24207</v>
      </c>
      <c r="M19" s="206" t="s">
        <v>175</v>
      </c>
      <c r="N19" s="208" t="s">
        <v>175</v>
      </c>
      <c r="O19" s="173" t="s">
        <v>175</v>
      </c>
      <c r="P19" s="208" t="s">
        <v>175</v>
      </c>
      <c r="Q19" s="206" t="s">
        <v>175</v>
      </c>
      <c r="R19" s="208" t="s">
        <v>175</v>
      </c>
      <c r="S19" s="173" t="s">
        <v>175</v>
      </c>
      <c r="T19" s="208" t="s">
        <v>175</v>
      </c>
    </row>
    <row r="20" spans="2:21" ht="12.95" customHeight="1" x14ac:dyDescent="0.15">
      <c r="B20" s="204"/>
      <c r="C20" s="196">
        <v>6</v>
      </c>
      <c r="D20" s="209"/>
      <c r="E20" s="204">
        <v>3606</v>
      </c>
      <c r="F20" s="205">
        <v>3885</v>
      </c>
      <c r="G20" s="132">
        <v>3731</v>
      </c>
      <c r="H20" s="205">
        <v>17590</v>
      </c>
      <c r="I20" s="204">
        <v>4620</v>
      </c>
      <c r="J20" s="205">
        <v>5040</v>
      </c>
      <c r="K20" s="132">
        <v>4851</v>
      </c>
      <c r="L20" s="205">
        <v>30067</v>
      </c>
      <c r="M20" s="206" t="s">
        <v>175</v>
      </c>
      <c r="N20" s="208" t="s">
        <v>175</v>
      </c>
      <c r="O20" s="173" t="s">
        <v>175</v>
      </c>
      <c r="P20" s="208" t="s">
        <v>175</v>
      </c>
      <c r="Q20" s="206" t="s">
        <v>175</v>
      </c>
      <c r="R20" s="208" t="s">
        <v>175</v>
      </c>
      <c r="S20" s="173" t="s">
        <v>175</v>
      </c>
      <c r="T20" s="208" t="s">
        <v>175</v>
      </c>
    </row>
    <row r="21" spans="2:21" ht="12.95" customHeight="1" x14ac:dyDescent="0.15">
      <c r="B21" s="204"/>
      <c r="C21" s="196">
        <v>7</v>
      </c>
      <c r="D21" s="209"/>
      <c r="E21" s="204">
        <v>3360</v>
      </c>
      <c r="F21" s="205">
        <v>3518</v>
      </c>
      <c r="G21" s="132">
        <v>3417</v>
      </c>
      <c r="H21" s="205">
        <v>13422</v>
      </c>
      <c r="I21" s="206">
        <v>4515</v>
      </c>
      <c r="J21" s="208">
        <v>4623</v>
      </c>
      <c r="K21" s="173">
        <v>4568</v>
      </c>
      <c r="L21" s="205">
        <v>25489</v>
      </c>
      <c r="M21" s="206" t="s">
        <v>175</v>
      </c>
      <c r="N21" s="208" t="s">
        <v>175</v>
      </c>
      <c r="O21" s="173" t="s">
        <v>175</v>
      </c>
      <c r="P21" s="208" t="s">
        <v>175</v>
      </c>
      <c r="Q21" s="206" t="s">
        <v>175</v>
      </c>
      <c r="R21" s="208" t="s">
        <v>175</v>
      </c>
      <c r="S21" s="173" t="s">
        <v>175</v>
      </c>
      <c r="T21" s="208" t="s">
        <v>175</v>
      </c>
    </row>
    <row r="22" spans="2:21" ht="12.95" customHeight="1" x14ac:dyDescent="0.15">
      <c r="B22" s="204"/>
      <c r="C22" s="196">
        <v>8</v>
      </c>
      <c r="D22" s="209"/>
      <c r="E22" s="204">
        <v>3465</v>
      </c>
      <c r="F22" s="205">
        <v>3570</v>
      </c>
      <c r="G22" s="132">
        <v>3508</v>
      </c>
      <c r="H22" s="205">
        <v>12163</v>
      </c>
      <c r="I22" s="206">
        <v>4620</v>
      </c>
      <c r="J22" s="208">
        <v>4830</v>
      </c>
      <c r="K22" s="173">
        <v>4736</v>
      </c>
      <c r="L22" s="205">
        <v>24013</v>
      </c>
      <c r="M22" s="206" t="s">
        <v>175</v>
      </c>
      <c r="N22" s="208" t="s">
        <v>175</v>
      </c>
      <c r="O22" s="173" t="s">
        <v>175</v>
      </c>
      <c r="P22" s="208" t="s">
        <v>175</v>
      </c>
      <c r="Q22" s="206" t="s">
        <v>175</v>
      </c>
      <c r="R22" s="208" t="s">
        <v>175</v>
      </c>
      <c r="S22" s="173" t="s">
        <v>175</v>
      </c>
      <c r="T22" s="208" t="s">
        <v>175</v>
      </c>
      <c r="U22" s="186"/>
    </row>
    <row r="23" spans="2:21" ht="12.95" customHeight="1" x14ac:dyDescent="0.15">
      <c r="B23" s="204"/>
      <c r="C23" s="196">
        <v>9</v>
      </c>
      <c r="D23" s="209"/>
      <c r="E23" s="204">
        <v>3465</v>
      </c>
      <c r="F23" s="205">
        <v>3581</v>
      </c>
      <c r="G23" s="132">
        <v>3509</v>
      </c>
      <c r="H23" s="205">
        <v>17441</v>
      </c>
      <c r="I23" s="206">
        <v>4620</v>
      </c>
      <c r="J23" s="208">
        <v>4883</v>
      </c>
      <c r="K23" s="173">
        <v>4776</v>
      </c>
      <c r="L23" s="205">
        <v>25600</v>
      </c>
      <c r="M23" s="206" t="s">
        <v>175</v>
      </c>
      <c r="N23" s="208" t="s">
        <v>175</v>
      </c>
      <c r="O23" s="251" t="s">
        <v>175</v>
      </c>
      <c r="P23" s="208" t="s">
        <v>175</v>
      </c>
      <c r="Q23" s="206" t="s">
        <v>175</v>
      </c>
      <c r="R23" s="208" t="s">
        <v>175</v>
      </c>
      <c r="S23" s="173" t="s">
        <v>175</v>
      </c>
      <c r="T23" s="208" t="s">
        <v>175</v>
      </c>
    </row>
    <row r="24" spans="2:21" ht="12.95" customHeight="1" x14ac:dyDescent="0.15">
      <c r="B24" s="204"/>
      <c r="C24" s="196">
        <v>10</v>
      </c>
      <c r="D24" s="209"/>
      <c r="E24" s="205">
        <v>3360</v>
      </c>
      <c r="F24" s="205">
        <v>3780</v>
      </c>
      <c r="G24" s="205">
        <v>3561.1551916290018</v>
      </c>
      <c r="H24" s="205">
        <v>13842.5</v>
      </c>
      <c r="I24" s="208">
        <v>4620</v>
      </c>
      <c r="J24" s="208">
        <v>5040</v>
      </c>
      <c r="K24" s="208">
        <v>4848.0410601781441</v>
      </c>
      <c r="L24" s="205">
        <v>21793.200000000001</v>
      </c>
      <c r="M24" s="268">
        <v>0</v>
      </c>
      <c r="N24" s="268">
        <v>0</v>
      </c>
      <c r="O24" s="268">
        <v>0</v>
      </c>
      <c r="P24" s="268">
        <v>0</v>
      </c>
      <c r="Q24" s="268">
        <v>0</v>
      </c>
      <c r="R24" s="268">
        <v>0</v>
      </c>
      <c r="S24" s="268">
        <v>0</v>
      </c>
      <c r="T24" s="268">
        <v>0</v>
      </c>
    </row>
    <row r="25" spans="2:21" ht="12.95" customHeight="1" x14ac:dyDescent="0.15">
      <c r="B25" s="204"/>
      <c r="C25" s="196">
        <v>11</v>
      </c>
      <c r="D25" s="209"/>
      <c r="E25" s="205">
        <v>3675</v>
      </c>
      <c r="F25" s="205">
        <v>4200</v>
      </c>
      <c r="G25" s="205">
        <v>3947.8986717389898</v>
      </c>
      <c r="H25" s="205">
        <v>16884.5</v>
      </c>
      <c r="I25" s="208">
        <v>4725</v>
      </c>
      <c r="J25" s="208">
        <v>5775</v>
      </c>
      <c r="K25" s="208">
        <v>5228.7874947492264</v>
      </c>
      <c r="L25" s="205">
        <v>30839.5</v>
      </c>
      <c r="M25" s="268">
        <v>0</v>
      </c>
      <c r="N25" s="268">
        <v>0</v>
      </c>
      <c r="O25" s="268">
        <v>0</v>
      </c>
      <c r="P25" s="268">
        <v>0</v>
      </c>
      <c r="Q25" s="268">
        <v>0</v>
      </c>
      <c r="R25" s="268">
        <v>0</v>
      </c>
      <c r="S25" s="268">
        <v>0</v>
      </c>
      <c r="T25" s="269">
        <v>0</v>
      </c>
    </row>
    <row r="26" spans="2:21" ht="12.95" customHeight="1" x14ac:dyDescent="0.15">
      <c r="B26" s="197"/>
      <c r="C26" s="201">
        <v>12</v>
      </c>
      <c r="D26" s="210"/>
      <c r="E26" s="211">
        <v>3675</v>
      </c>
      <c r="F26" s="211">
        <v>4725</v>
      </c>
      <c r="G26" s="211">
        <v>4228.4982216708013</v>
      </c>
      <c r="H26" s="211">
        <v>15846</v>
      </c>
      <c r="I26" s="214">
        <v>4830</v>
      </c>
      <c r="J26" s="214">
        <v>5932.5</v>
      </c>
      <c r="K26" s="214">
        <v>5337.0072983196724</v>
      </c>
      <c r="L26" s="211">
        <v>32479.8</v>
      </c>
      <c r="M26" s="270">
        <v>0</v>
      </c>
      <c r="N26" s="270">
        <v>0</v>
      </c>
      <c r="O26" s="270">
        <v>0</v>
      </c>
      <c r="P26" s="270">
        <v>0</v>
      </c>
      <c r="Q26" s="270">
        <v>0</v>
      </c>
      <c r="R26" s="270">
        <v>0</v>
      </c>
      <c r="S26" s="270">
        <v>0</v>
      </c>
      <c r="T26" s="270">
        <v>0</v>
      </c>
    </row>
    <row r="45" ht="12.75" customHeight="1" x14ac:dyDescent="0.15"/>
  </sheetData>
  <mergeCells count="4">
    <mergeCell ref="E6:H6"/>
    <mergeCell ref="I6:L6"/>
    <mergeCell ref="M6:P6"/>
    <mergeCell ref="Q6:T6"/>
  </mergeCells>
  <phoneticPr fontId="5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42"/>
  <sheetViews>
    <sheetView topLeftCell="A7" zoomScale="75" zoomScaleNormal="75" workbookViewId="0"/>
  </sheetViews>
  <sheetFormatPr defaultColWidth="7.5" defaultRowHeight="12" x14ac:dyDescent="0.15"/>
  <cols>
    <col min="1" max="1" width="0.75" style="216" customWidth="1"/>
    <col min="2" max="2" width="5.625" style="216" customWidth="1"/>
    <col min="3" max="3" width="2.5" style="216" customWidth="1"/>
    <col min="4" max="4" width="5.375" style="216" customWidth="1"/>
    <col min="5" max="7" width="5.875" style="216" customWidth="1"/>
    <col min="8" max="8" width="7.75" style="216" customWidth="1"/>
    <col min="9" max="11" width="5.875" style="216" customWidth="1"/>
    <col min="12" max="12" width="7.625" style="216" customWidth="1"/>
    <col min="13" max="15" width="5.875" style="216" customWidth="1"/>
    <col min="16" max="16" width="7.625" style="216" customWidth="1"/>
    <col min="17" max="19" width="5.875" style="216" customWidth="1"/>
    <col min="20" max="20" width="7.125" style="216" customWidth="1"/>
    <col min="21" max="23" width="5.875" style="216" customWidth="1"/>
    <col min="24" max="24" width="7.75" style="216" customWidth="1"/>
    <col min="25" max="16384" width="7.5" style="216"/>
  </cols>
  <sheetData>
    <row r="3" spans="2:24" x14ac:dyDescent="0.15">
      <c r="B3" s="216" t="s">
        <v>176</v>
      </c>
    </row>
    <row r="4" spans="2:24" x14ac:dyDescent="0.15">
      <c r="X4" s="217" t="s">
        <v>117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71"/>
      <c r="C6" s="220" t="s">
        <v>118</v>
      </c>
      <c r="D6" s="221"/>
      <c r="E6" s="241" t="s">
        <v>146</v>
      </c>
      <c r="F6" s="242"/>
      <c r="G6" s="242"/>
      <c r="H6" s="243"/>
      <c r="I6" s="241" t="s">
        <v>147</v>
      </c>
      <c r="J6" s="242"/>
      <c r="K6" s="242"/>
      <c r="L6" s="243"/>
      <c r="M6" s="241" t="s">
        <v>148</v>
      </c>
      <c r="N6" s="242"/>
      <c r="O6" s="242"/>
      <c r="P6" s="243"/>
      <c r="Q6" s="241" t="s">
        <v>150</v>
      </c>
      <c r="R6" s="242"/>
      <c r="S6" s="242"/>
      <c r="T6" s="243"/>
      <c r="U6" s="256" t="s">
        <v>158</v>
      </c>
      <c r="V6" s="257"/>
      <c r="W6" s="257"/>
      <c r="X6" s="258"/>
    </row>
    <row r="7" spans="2:24" x14ac:dyDescent="0.15">
      <c r="B7" s="222" t="s">
        <v>124</v>
      </c>
      <c r="C7" s="223"/>
      <c r="D7" s="224"/>
      <c r="E7" s="228" t="s">
        <v>125</v>
      </c>
      <c r="F7" s="226" t="s">
        <v>126</v>
      </c>
      <c r="G7" s="229" t="s">
        <v>127</v>
      </c>
      <c r="H7" s="226" t="s">
        <v>128</v>
      </c>
      <c r="I7" s="228" t="s">
        <v>125</v>
      </c>
      <c r="J7" s="226" t="s">
        <v>126</v>
      </c>
      <c r="K7" s="229" t="s">
        <v>127</v>
      </c>
      <c r="L7" s="226" t="s">
        <v>128</v>
      </c>
      <c r="M7" s="228" t="s">
        <v>125</v>
      </c>
      <c r="N7" s="226" t="s">
        <v>126</v>
      </c>
      <c r="O7" s="228" t="s">
        <v>127</v>
      </c>
      <c r="P7" s="226" t="s">
        <v>128</v>
      </c>
      <c r="Q7" s="228" t="s">
        <v>125</v>
      </c>
      <c r="R7" s="226" t="s">
        <v>126</v>
      </c>
      <c r="S7" s="229" t="s">
        <v>127</v>
      </c>
      <c r="T7" s="226" t="s">
        <v>128</v>
      </c>
      <c r="U7" s="228" t="s">
        <v>125</v>
      </c>
      <c r="V7" s="226" t="s">
        <v>126</v>
      </c>
      <c r="W7" s="229" t="s">
        <v>127</v>
      </c>
      <c r="X7" s="226" t="s">
        <v>128</v>
      </c>
    </row>
    <row r="8" spans="2:24" x14ac:dyDescent="0.15">
      <c r="B8" s="231"/>
      <c r="C8" s="218"/>
      <c r="D8" s="218"/>
      <c r="E8" s="232"/>
      <c r="F8" s="233"/>
      <c r="G8" s="234" t="s">
        <v>129</v>
      </c>
      <c r="H8" s="233"/>
      <c r="I8" s="232"/>
      <c r="J8" s="233"/>
      <c r="K8" s="234" t="s">
        <v>129</v>
      </c>
      <c r="L8" s="233"/>
      <c r="M8" s="232"/>
      <c r="N8" s="233"/>
      <c r="O8" s="232" t="s">
        <v>129</v>
      </c>
      <c r="P8" s="233"/>
      <c r="Q8" s="232"/>
      <c r="R8" s="233"/>
      <c r="S8" s="234" t="s">
        <v>129</v>
      </c>
      <c r="T8" s="233"/>
      <c r="U8" s="232"/>
      <c r="V8" s="233"/>
      <c r="W8" s="234" t="s">
        <v>129</v>
      </c>
      <c r="X8" s="233"/>
    </row>
    <row r="9" spans="2:24" ht="14.1" customHeight="1" x14ac:dyDescent="0.15">
      <c r="B9" s="219" t="s">
        <v>95</v>
      </c>
      <c r="C9" s="229">
        <v>18</v>
      </c>
      <c r="D9" s="272" t="s">
        <v>96</v>
      </c>
      <c r="E9" s="219">
        <v>2415</v>
      </c>
      <c r="F9" s="273">
        <v>2730</v>
      </c>
      <c r="G9" s="274">
        <v>2598</v>
      </c>
      <c r="H9" s="273">
        <v>60094</v>
      </c>
      <c r="I9" s="219">
        <v>1260</v>
      </c>
      <c r="J9" s="273">
        <v>1523</v>
      </c>
      <c r="K9" s="274">
        <v>1333</v>
      </c>
      <c r="L9" s="273">
        <v>45727</v>
      </c>
      <c r="M9" s="219">
        <v>924</v>
      </c>
      <c r="N9" s="273">
        <v>1286</v>
      </c>
      <c r="O9" s="274">
        <v>1077</v>
      </c>
      <c r="P9" s="273">
        <v>10258</v>
      </c>
      <c r="Q9" s="219">
        <v>4494</v>
      </c>
      <c r="R9" s="273">
        <v>4947</v>
      </c>
      <c r="S9" s="274">
        <v>4665</v>
      </c>
      <c r="T9" s="273">
        <v>19918</v>
      </c>
      <c r="U9" s="219">
        <v>3024</v>
      </c>
      <c r="V9" s="273">
        <v>3470</v>
      </c>
      <c r="W9" s="274">
        <v>3214</v>
      </c>
      <c r="X9" s="273">
        <v>31542</v>
      </c>
    </row>
    <row r="10" spans="2:24" ht="14.1" customHeight="1" x14ac:dyDescent="0.15">
      <c r="B10" s="236"/>
      <c r="C10" s="227">
        <v>19</v>
      </c>
      <c r="D10" s="133"/>
      <c r="E10" s="236">
        <v>1324</v>
      </c>
      <c r="F10" s="237">
        <v>2419</v>
      </c>
      <c r="G10" s="133">
        <v>1832</v>
      </c>
      <c r="H10" s="237">
        <v>626386</v>
      </c>
      <c r="I10" s="236">
        <v>945</v>
      </c>
      <c r="J10" s="237">
        <v>1523</v>
      </c>
      <c r="K10" s="133">
        <v>1204</v>
      </c>
      <c r="L10" s="237">
        <v>660231</v>
      </c>
      <c r="M10" s="236">
        <v>735</v>
      </c>
      <c r="N10" s="237">
        <v>1372</v>
      </c>
      <c r="O10" s="133">
        <v>1110</v>
      </c>
      <c r="P10" s="237">
        <v>182771</v>
      </c>
      <c r="Q10" s="236">
        <v>3780</v>
      </c>
      <c r="R10" s="237">
        <v>4620</v>
      </c>
      <c r="S10" s="133">
        <v>4134</v>
      </c>
      <c r="T10" s="237">
        <v>210030</v>
      </c>
      <c r="U10" s="236">
        <v>2520</v>
      </c>
      <c r="V10" s="237">
        <v>3360</v>
      </c>
      <c r="W10" s="133">
        <v>2947</v>
      </c>
      <c r="X10" s="237">
        <v>279917</v>
      </c>
    </row>
    <row r="11" spans="2:24" ht="14.1" customHeight="1" x14ac:dyDescent="0.15">
      <c r="B11" s="236"/>
      <c r="C11" s="227">
        <v>20</v>
      </c>
      <c r="D11" s="133"/>
      <c r="E11" s="236">
        <v>1050</v>
      </c>
      <c r="F11" s="237">
        <v>2310</v>
      </c>
      <c r="G11" s="133">
        <v>1696</v>
      </c>
      <c r="H11" s="237">
        <v>877513</v>
      </c>
      <c r="I11" s="236">
        <v>945</v>
      </c>
      <c r="J11" s="237">
        <v>1470</v>
      </c>
      <c r="K11" s="133">
        <v>1184</v>
      </c>
      <c r="L11" s="237">
        <v>711878</v>
      </c>
      <c r="M11" s="236">
        <v>735</v>
      </c>
      <c r="N11" s="237">
        <v>1323</v>
      </c>
      <c r="O11" s="133">
        <v>1040</v>
      </c>
      <c r="P11" s="237">
        <v>160865</v>
      </c>
      <c r="Q11" s="236">
        <v>3360</v>
      </c>
      <c r="R11" s="237">
        <v>4410</v>
      </c>
      <c r="S11" s="133">
        <v>3881</v>
      </c>
      <c r="T11" s="237">
        <v>221248</v>
      </c>
      <c r="U11" s="236">
        <v>2100</v>
      </c>
      <c r="V11" s="237">
        <v>3101</v>
      </c>
      <c r="W11" s="133">
        <v>2576</v>
      </c>
      <c r="X11" s="237">
        <v>333597</v>
      </c>
    </row>
    <row r="12" spans="2:24" ht="14.1" customHeight="1" x14ac:dyDescent="0.15">
      <c r="B12" s="231"/>
      <c r="C12" s="234">
        <v>21</v>
      </c>
      <c r="D12" s="218"/>
      <c r="E12" s="231">
        <v>1208</v>
      </c>
      <c r="F12" s="239">
        <v>2310</v>
      </c>
      <c r="G12" s="218">
        <v>1587</v>
      </c>
      <c r="H12" s="239">
        <v>978151</v>
      </c>
      <c r="I12" s="231">
        <v>945</v>
      </c>
      <c r="J12" s="239">
        <v>1365</v>
      </c>
      <c r="K12" s="218">
        <v>1151</v>
      </c>
      <c r="L12" s="239">
        <v>651889</v>
      </c>
      <c r="M12" s="231">
        <v>735</v>
      </c>
      <c r="N12" s="239">
        <v>1161</v>
      </c>
      <c r="O12" s="218">
        <v>929</v>
      </c>
      <c r="P12" s="239">
        <v>148081</v>
      </c>
      <c r="Q12" s="231">
        <v>2835</v>
      </c>
      <c r="R12" s="239">
        <v>4095</v>
      </c>
      <c r="S12" s="218">
        <v>3479</v>
      </c>
      <c r="T12" s="239">
        <v>226768</v>
      </c>
      <c r="U12" s="231">
        <v>2100</v>
      </c>
      <c r="V12" s="239">
        <v>2940</v>
      </c>
      <c r="W12" s="218">
        <v>2503</v>
      </c>
      <c r="X12" s="239">
        <v>480393</v>
      </c>
    </row>
    <row r="13" spans="2:24" ht="14.1" customHeight="1" x14ac:dyDescent="0.15">
      <c r="B13" s="204"/>
      <c r="C13" s="196">
        <v>12</v>
      </c>
      <c r="D13" s="209"/>
      <c r="E13" s="236">
        <v>1785</v>
      </c>
      <c r="F13" s="237">
        <v>2310</v>
      </c>
      <c r="G13" s="133">
        <v>2048</v>
      </c>
      <c r="H13" s="237">
        <v>109010</v>
      </c>
      <c r="I13" s="236">
        <v>1050</v>
      </c>
      <c r="J13" s="237">
        <v>1313</v>
      </c>
      <c r="K13" s="133">
        <v>1137</v>
      </c>
      <c r="L13" s="237">
        <v>66918</v>
      </c>
      <c r="M13" s="236">
        <v>735</v>
      </c>
      <c r="N13" s="237">
        <v>1094</v>
      </c>
      <c r="O13" s="133">
        <v>870</v>
      </c>
      <c r="P13" s="237">
        <v>12536</v>
      </c>
      <c r="Q13" s="236">
        <v>3045</v>
      </c>
      <c r="R13" s="237">
        <v>4043</v>
      </c>
      <c r="S13" s="133">
        <v>3503</v>
      </c>
      <c r="T13" s="237">
        <v>26286</v>
      </c>
      <c r="U13" s="236">
        <v>2310</v>
      </c>
      <c r="V13" s="237">
        <v>2940</v>
      </c>
      <c r="W13" s="133">
        <v>2607</v>
      </c>
      <c r="X13" s="237">
        <v>63511</v>
      </c>
    </row>
    <row r="14" spans="2:24" ht="14.1" customHeight="1" x14ac:dyDescent="0.15">
      <c r="B14" s="204" t="s">
        <v>99</v>
      </c>
      <c r="C14" s="196">
        <v>1</v>
      </c>
      <c r="D14" s="209" t="s">
        <v>2</v>
      </c>
      <c r="E14" s="236">
        <v>1418</v>
      </c>
      <c r="F14" s="237">
        <v>2100</v>
      </c>
      <c r="G14" s="133">
        <v>1790</v>
      </c>
      <c r="H14" s="237">
        <v>72941</v>
      </c>
      <c r="I14" s="236">
        <v>1029</v>
      </c>
      <c r="J14" s="237">
        <v>1313</v>
      </c>
      <c r="K14" s="133">
        <v>1100</v>
      </c>
      <c r="L14" s="237">
        <v>39820</v>
      </c>
      <c r="M14" s="236">
        <v>704</v>
      </c>
      <c r="N14" s="237">
        <v>1134</v>
      </c>
      <c r="O14" s="133">
        <v>910</v>
      </c>
      <c r="P14" s="237">
        <v>6511</v>
      </c>
      <c r="Q14" s="236">
        <v>2940</v>
      </c>
      <c r="R14" s="237">
        <v>3990</v>
      </c>
      <c r="S14" s="133">
        <v>3459</v>
      </c>
      <c r="T14" s="237">
        <v>14585</v>
      </c>
      <c r="U14" s="236">
        <v>2310</v>
      </c>
      <c r="V14" s="237">
        <v>2914</v>
      </c>
      <c r="W14" s="133">
        <v>2554</v>
      </c>
      <c r="X14" s="237">
        <v>31136</v>
      </c>
    </row>
    <row r="15" spans="2:24" ht="14.1" customHeight="1" x14ac:dyDescent="0.15">
      <c r="B15" s="204"/>
      <c r="C15" s="196">
        <v>2</v>
      </c>
      <c r="D15" s="209"/>
      <c r="E15" s="236">
        <v>1365</v>
      </c>
      <c r="F15" s="237">
        <v>1850</v>
      </c>
      <c r="G15" s="133">
        <v>1556</v>
      </c>
      <c r="H15" s="237">
        <v>64288</v>
      </c>
      <c r="I15" s="236">
        <v>998</v>
      </c>
      <c r="J15" s="237">
        <v>1365</v>
      </c>
      <c r="K15" s="133">
        <v>1127</v>
      </c>
      <c r="L15" s="237">
        <v>36396</v>
      </c>
      <c r="M15" s="236">
        <v>845</v>
      </c>
      <c r="N15" s="237">
        <v>1088</v>
      </c>
      <c r="O15" s="133">
        <v>974</v>
      </c>
      <c r="P15" s="237">
        <v>8928</v>
      </c>
      <c r="Q15" s="236">
        <v>2940</v>
      </c>
      <c r="R15" s="237">
        <v>3990</v>
      </c>
      <c r="S15" s="133">
        <v>3426</v>
      </c>
      <c r="T15" s="237">
        <v>13803</v>
      </c>
      <c r="U15" s="236">
        <v>2205</v>
      </c>
      <c r="V15" s="237">
        <v>2864</v>
      </c>
      <c r="W15" s="133">
        <v>2492</v>
      </c>
      <c r="X15" s="237">
        <v>36360</v>
      </c>
    </row>
    <row r="16" spans="2:24" ht="14.1" customHeight="1" x14ac:dyDescent="0.15">
      <c r="B16" s="204"/>
      <c r="C16" s="196">
        <v>3</v>
      </c>
      <c r="D16" s="209"/>
      <c r="E16" s="236">
        <v>1239</v>
      </c>
      <c r="F16" s="237">
        <v>1680</v>
      </c>
      <c r="G16" s="133">
        <v>1463</v>
      </c>
      <c r="H16" s="237">
        <v>83297</v>
      </c>
      <c r="I16" s="236">
        <v>945</v>
      </c>
      <c r="J16" s="237">
        <v>1208</v>
      </c>
      <c r="K16" s="133">
        <v>1104</v>
      </c>
      <c r="L16" s="237">
        <v>65110</v>
      </c>
      <c r="M16" s="236">
        <v>840</v>
      </c>
      <c r="N16" s="237">
        <v>1195</v>
      </c>
      <c r="O16" s="133">
        <v>1022</v>
      </c>
      <c r="P16" s="237">
        <v>8874</v>
      </c>
      <c r="Q16" s="236">
        <v>2730</v>
      </c>
      <c r="R16" s="237">
        <v>4043</v>
      </c>
      <c r="S16" s="133">
        <v>3378</v>
      </c>
      <c r="T16" s="237">
        <v>24864</v>
      </c>
      <c r="U16" s="236">
        <v>2205</v>
      </c>
      <c r="V16" s="237">
        <v>2900</v>
      </c>
      <c r="W16" s="133">
        <v>2459</v>
      </c>
      <c r="X16" s="237">
        <v>55608</v>
      </c>
    </row>
    <row r="17" spans="2:24" ht="14.1" customHeight="1" x14ac:dyDescent="0.15">
      <c r="B17" s="204"/>
      <c r="C17" s="196">
        <v>4</v>
      </c>
      <c r="D17" s="209"/>
      <c r="E17" s="236">
        <v>1208</v>
      </c>
      <c r="F17" s="237">
        <v>1575</v>
      </c>
      <c r="G17" s="133">
        <v>1387</v>
      </c>
      <c r="H17" s="237">
        <v>49031</v>
      </c>
      <c r="I17" s="236">
        <v>945</v>
      </c>
      <c r="J17" s="237">
        <v>1218</v>
      </c>
      <c r="K17" s="133">
        <v>1068</v>
      </c>
      <c r="L17" s="237">
        <v>28831</v>
      </c>
      <c r="M17" s="236">
        <v>840</v>
      </c>
      <c r="N17" s="237">
        <v>1203</v>
      </c>
      <c r="O17" s="133">
        <v>1086</v>
      </c>
      <c r="P17" s="237">
        <v>5311</v>
      </c>
      <c r="Q17" s="236">
        <v>2940</v>
      </c>
      <c r="R17" s="237">
        <v>4043</v>
      </c>
      <c r="S17" s="133">
        <v>3392</v>
      </c>
      <c r="T17" s="237">
        <v>12817</v>
      </c>
      <c r="U17" s="236">
        <v>2310</v>
      </c>
      <c r="V17" s="237">
        <v>2888</v>
      </c>
      <c r="W17" s="133">
        <v>2465</v>
      </c>
      <c r="X17" s="237">
        <v>19055</v>
      </c>
    </row>
    <row r="18" spans="2:24" ht="14.1" customHeight="1" x14ac:dyDescent="0.15">
      <c r="B18" s="204"/>
      <c r="C18" s="196">
        <v>5</v>
      </c>
      <c r="D18" s="209"/>
      <c r="E18" s="236">
        <v>1239</v>
      </c>
      <c r="F18" s="237">
        <v>1651</v>
      </c>
      <c r="G18" s="133">
        <v>1431</v>
      </c>
      <c r="H18" s="237">
        <v>65165</v>
      </c>
      <c r="I18" s="236">
        <v>945</v>
      </c>
      <c r="J18" s="237">
        <v>1313</v>
      </c>
      <c r="K18" s="133">
        <v>1059</v>
      </c>
      <c r="L18" s="237">
        <v>43798</v>
      </c>
      <c r="M18" s="236">
        <v>946</v>
      </c>
      <c r="N18" s="237">
        <v>1178</v>
      </c>
      <c r="O18" s="133">
        <v>1016</v>
      </c>
      <c r="P18" s="237">
        <v>7410</v>
      </c>
      <c r="Q18" s="236">
        <v>3150</v>
      </c>
      <c r="R18" s="237">
        <v>3990</v>
      </c>
      <c r="S18" s="133">
        <v>3462</v>
      </c>
      <c r="T18" s="237">
        <v>18618</v>
      </c>
      <c r="U18" s="236">
        <v>2205</v>
      </c>
      <c r="V18" s="237">
        <v>3045</v>
      </c>
      <c r="W18" s="133">
        <v>2553</v>
      </c>
      <c r="X18" s="237">
        <v>33936</v>
      </c>
    </row>
    <row r="19" spans="2:24" ht="14.1" customHeight="1" x14ac:dyDescent="0.15">
      <c r="B19" s="204"/>
      <c r="C19" s="196">
        <v>6</v>
      </c>
      <c r="D19" s="209"/>
      <c r="E19" s="236">
        <v>1145</v>
      </c>
      <c r="F19" s="237">
        <v>1628</v>
      </c>
      <c r="G19" s="133">
        <v>1371</v>
      </c>
      <c r="H19" s="237">
        <v>50336</v>
      </c>
      <c r="I19" s="236">
        <v>977</v>
      </c>
      <c r="J19" s="237">
        <v>1313</v>
      </c>
      <c r="K19" s="133">
        <v>1091</v>
      </c>
      <c r="L19" s="237">
        <v>38324</v>
      </c>
      <c r="M19" s="236">
        <v>859</v>
      </c>
      <c r="N19" s="237">
        <v>1087</v>
      </c>
      <c r="O19" s="133">
        <v>974</v>
      </c>
      <c r="P19" s="237">
        <v>6520</v>
      </c>
      <c r="Q19" s="236">
        <v>3150</v>
      </c>
      <c r="R19" s="237">
        <v>4043</v>
      </c>
      <c r="S19" s="133">
        <v>3471</v>
      </c>
      <c r="T19" s="237">
        <v>18425</v>
      </c>
      <c r="U19" s="236">
        <v>2310</v>
      </c>
      <c r="V19" s="237">
        <v>2940</v>
      </c>
      <c r="W19" s="133">
        <v>2604</v>
      </c>
      <c r="X19" s="237">
        <v>41385</v>
      </c>
    </row>
    <row r="20" spans="2:24" ht="14.1" customHeight="1" x14ac:dyDescent="0.15">
      <c r="B20" s="204"/>
      <c r="C20" s="196">
        <v>7</v>
      </c>
      <c r="D20" s="209"/>
      <c r="E20" s="236">
        <v>1145</v>
      </c>
      <c r="F20" s="237">
        <v>1491</v>
      </c>
      <c r="G20" s="133">
        <v>1329</v>
      </c>
      <c r="H20" s="237">
        <v>37186</v>
      </c>
      <c r="I20" s="236">
        <v>945</v>
      </c>
      <c r="J20" s="237">
        <v>1216</v>
      </c>
      <c r="K20" s="133">
        <v>1066</v>
      </c>
      <c r="L20" s="237">
        <v>18345</v>
      </c>
      <c r="M20" s="236">
        <v>928</v>
      </c>
      <c r="N20" s="237">
        <v>1155</v>
      </c>
      <c r="O20" s="133">
        <v>1009</v>
      </c>
      <c r="P20" s="237">
        <v>4998</v>
      </c>
      <c r="Q20" s="236">
        <v>3150</v>
      </c>
      <c r="R20" s="237">
        <v>3990</v>
      </c>
      <c r="S20" s="133">
        <v>3468</v>
      </c>
      <c r="T20" s="237">
        <v>12621</v>
      </c>
      <c r="U20" s="236">
        <v>2310</v>
      </c>
      <c r="V20" s="237">
        <v>2940</v>
      </c>
      <c r="W20" s="133">
        <v>2525</v>
      </c>
      <c r="X20" s="237">
        <v>19080</v>
      </c>
    </row>
    <row r="21" spans="2:24" ht="14.1" customHeight="1" x14ac:dyDescent="0.15">
      <c r="B21" s="204"/>
      <c r="C21" s="196">
        <v>8</v>
      </c>
      <c r="D21" s="209"/>
      <c r="E21" s="236">
        <v>1155</v>
      </c>
      <c r="F21" s="237">
        <v>1550</v>
      </c>
      <c r="G21" s="133">
        <v>1368</v>
      </c>
      <c r="H21" s="237">
        <v>50980</v>
      </c>
      <c r="I21" s="236">
        <v>956</v>
      </c>
      <c r="J21" s="237">
        <v>1250</v>
      </c>
      <c r="K21" s="133">
        <v>1074</v>
      </c>
      <c r="L21" s="237">
        <v>30507</v>
      </c>
      <c r="M21" s="236">
        <v>840</v>
      </c>
      <c r="N21" s="237">
        <v>1050</v>
      </c>
      <c r="O21" s="133">
        <v>992</v>
      </c>
      <c r="P21" s="237">
        <v>8262</v>
      </c>
      <c r="Q21" s="236">
        <v>3150</v>
      </c>
      <c r="R21" s="237">
        <v>4043</v>
      </c>
      <c r="S21" s="133">
        <v>3562</v>
      </c>
      <c r="T21" s="237">
        <v>12950</v>
      </c>
      <c r="U21" s="236">
        <v>2310</v>
      </c>
      <c r="V21" s="237">
        <v>2940</v>
      </c>
      <c r="W21" s="133">
        <v>2518</v>
      </c>
      <c r="X21" s="237">
        <v>26691</v>
      </c>
    </row>
    <row r="22" spans="2:24" ht="14.1" customHeight="1" x14ac:dyDescent="0.15">
      <c r="B22" s="204"/>
      <c r="C22" s="196">
        <v>9</v>
      </c>
      <c r="D22" s="132"/>
      <c r="E22" s="236">
        <v>1102.5</v>
      </c>
      <c r="F22" s="236">
        <v>1746.15</v>
      </c>
      <c r="G22" s="236">
        <v>1414.7800035417035</v>
      </c>
      <c r="H22" s="236">
        <v>46304.3</v>
      </c>
      <c r="I22" s="236">
        <v>961.8</v>
      </c>
      <c r="J22" s="236">
        <v>1312.5</v>
      </c>
      <c r="K22" s="236">
        <v>1118.1187648840864</v>
      </c>
      <c r="L22" s="236">
        <v>21516.799999999999</v>
      </c>
      <c r="M22" s="236">
        <v>735</v>
      </c>
      <c r="N22" s="236">
        <v>1050</v>
      </c>
      <c r="O22" s="236">
        <v>952.73870243802912</v>
      </c>
      <c r="P22" s="236">
        <v>4221.5</v>
      </c>
      <c r="Q22" s="236">
        <v>3045</v>
      </c>
      <c r="R22" s="236">
        <v>3990.105</v>
      </c>
      <c r="S22" s="236">
        <v>3459.3287917352895</v>
      </c>
      <c r="T22" s="236">
        <v>13428.5</v>
      </c>
      <c r="U22" s="237">
        <v>2310</v>
      </c>
      <c r="V22" s="237">
        <v>2940</v>
      </c>
      <c r="W22" s="237">
        <v>2516.4080429656797</v>
      </c>
      <c r="X22" s="237">
        <v>20957.599999999999</v>
      </c>
    </row>
    <row r="23" spans="2:24" ht="14.1" customHeight="1" x14ac:dyDescent="0.15">
      <c r="B23" s="204"/>
      <c r="C23" s="196">
        <v>10</v>
      </c>
      <c r="D23" s="209"/>
      <c r="E23" s="236">
        <v>1102.5</v>
      </c>
      <c r="F23" s="237">
        <v>1890</v>
      </c>
      <c r="G23" s="133">
        <v>1496.2007887288109</v>
      </c>
      <c r="H23" s="237">
        <v>67013.899999999994</v>
      </c>
      <c r="I23" s="236">
        <v>997.5</v>
      </c>
      <c r="J23" s="237">
        <v>1365</v>
      </c>
      <c r="K23" s="133">
        <v>1175.5308415619647</v>
      </c>
      <c r="L23" s="237">
        <v>24440.9</v>
      </c>
      <c r="M23" s="236">
        <v>840</v>
      </c>
      <c r="N23" s="237">
        <v>1155</v>
      </c>
      <c r="O23" s="133">
        <v>937.62592366877436</v>
      </c>
      <c r="P23" s="237">
        <v>7444.4</v>
      </c>
      <c r="Q23" s="236">
        <v>3150</v>
      </c>
      <c r="R23" s="237">
        <v>4042.5</v>
      </c>
      <c r="S23" s="133">
        <v>3593.0194857269612</v>
      </c>
      <c r="T23" s="237">
        <v>15740</v>
      </c>
      <c r="U23" s="236">
        <v>2200.0650000000005</v>
      </c>
      <c r="V23" s="237">
        <v>2940</v>
      </c>
      <c r="W23" s="133">
        <v>2588.1941986817887</v>
      </c>
      <c r="X23" s="237">
        <v>21925.4</v>
      </c>
    </row>
    <row r="24" spans="2:24" ht="14.1" customHeight="1" x14ac:dyDescent="0.15">
      <c r="B24" s="204"/>
      <c r="C24" s="196">
        <v>11</v>
      </c>
      <c r="D24" s="209"/>
      <c r="E24" s="237">
        <v>1375.71</v>
      </c>
      <c r="F24" s="237">
        <v>2100</v>
      </c>
      <c r="G24" s="237">
        <v>1708.9486109520201</v>
      </c>
      <c r="H24" s="237">
        <v>78887.000000000015</v>
      </c>
      <c r="I24" s="237">
        <v>945</v>
      </c>
      <c r="J24" s="237">
        <v>1365</v>
      </c>
      <c r="K24" s="237">
        <v>1177.164505844846</v>
      </c>
      <c r="L24" s="237">
        <v>31591.1</v>
      </c>
      <c r="M24" s="237">
        <v>735</v>
      </c>
      <c r="N24" s="237">
        <v>1069.2149999999999</v>
      </c>
      <c r="O24" s="237">
        <v>921.88179336919006</v>
      </c>
      <c r="P24" s="237">
        <v>9186.7000000000007</v>
      </c>
      <c r="Q24" s="237">
        <v>2887.5</v>
      </c>
      <c r="R24" s="237">
        <v>4042.5</v>
      </c>
      <c r="S24" s="237">
        <v>3497.7757120656997</v>
      </c>
      <c r="T24" s="237">
        <v>18601.7</v>
      </c>
      <c r="U24" s="237">
        <v>2205</v>
      </c>
      <c r="V24" s="237">
        <v>3003</v>
      </c>
      <c r="W24" s="237">
        <v>2569.309967210203</v>
      </c>
      <c r="X24" s="238">
        <v>32971.5</v>
      </c>
    </row>
    <row r="25" spans="2:24" ht="14.1" customHeight="1" x14ac:dyDescent="0.15">
      <c r="B25" s="197"/>
      <c r="C25" s="201">
        <v>12</v>
      </c>
      <c r="D25" s="210"/>
      <c r="E25" s="239">
        <v>1365</v>
      </c>
      <c r="F25" s="239">
        <v>2205</v>
      </c>
      <c r="G25" s="239">
        <v>1825.7256366485408</v>
      </c>
      <c r="H25" s="239">
        <v>69548</v>
      </c>
      <c r="I25" s="239">
        <v>945</v>
      </c>
      <c r="J25" s="239">
        <v>1365</v>
      </c>
      <c r="K25" s="239">
        <v>1195.3154752851715</v>
      </c>
      <c r="L25" s="239">
        <v>26120</v>
      </c>
      <c r="M25" s="239">
        <v>735</v>
      </c>
      <c r="N25" s="239">
        <v>1151.5350000000001</v>
      </c>
      <c r="O25" s="239">
        <v>919.36415241346037</v>
      </c>
      <c r="P25" s="239">
        <v>5729</v>
      </c>
      <c r="Q25" s="239">
        <v>3150</v>
      </c>
      <c r="R25" s="239">
        <v>3990</v>
      </c>
      <c r="S25" s="239">
        <v>3526.3468216598017</v>
      </c>
      <c r="T25" s="239">
        <v>17402</v>
      </c>
      <c r="U25" s="239">
        <v>2310</v>
      </c>
      <c r="V25" s="239">
        <v>3013.5</v>
      </c>
      <c r="W25" s="239">
        <v>2631.5838378341605</v>
      </c>
      <c r="X25" s="240">
        <v>23258</v>
      </c>
    </row>
    <row r="26" spans="2:24" x14ac:dyDescent="0.15">
      <c r="B26" s="225" t="s">
        <v>164</v>
      </c>
      <c r="C26" s="244"/>
      <c r="D26" s="245"/>
      <c r="E26" s="236"/>
      <c r="F26" s="237"/>
      <c r="G26" s="133"/>
      <c r="H26" s="237"/>
      <c r="I26" s="236"/>
      <c r="J26" s="237"/>
      <c r="K26" s="133"/>
      <c r="L26" s="237"/>
      <c r="M26" s="236"/>
      <c r="N26" s="237"/>
      <c r="O26" s="133"/>
      <c r="P26" s="237"/>
      <c r="Q26" s="236"/>
      <c r="R26" s="237"/>
      <c r="S26" s="133"/>
      <c r="T26" s="237"/>
      <c r="U26" s="236"/>
      <c r="V26" s="237"/>
      <c r="W26" s="133"/>
      <c r="X26" s="237"/>
    </row>
    <row r="27" spans="2:24" x14ac:dyDescent="0.15">
      <c r="B27" s="225"/>
      <c r="C27" s="244"/>
      <c r="D27" s="245"/>
      <c r="E27" s="236"/>
      <c r="F27" s="237"/>
      <c r="G27" s="133"/>
      <c r="H27" s="237"/>
      <c r="I27" s="236"/>
      <c r="J27" s="237"/>
      <c r="K27" s="133"/>
      <c r="L27" s="237"/>
      <c r="M27" s="236"/>
      <c r="N27" s="237"/>
      <c r="O27" s="133"/>
      <c r="P27" s="237"/>
      <c r="Q27" s="236"/>
      <c r="R27" s="237"/>
      <c r="S27" s="133"/>
      <c r="T27" s="237"/>
      <c r="U27" s="236"/>
      <c r="V27" s="237"/>
      <c r="W27" s="133"/>
      <c r="X27" s="237"/>
    </row>
    <row r="28" spans="2:24" x14ac:dyDescent="0.15">
      <c r="B28" s="222" t="s">
        <v>151</v>
      </c>
      <c r="C28" s="244"/>
      <c r="D28" s="245"/>
      <c r="E28" s="236"/>
      <c r="F28" s="237"/>
      <c r="G28" s="133"/>
      <c r="H28" s="237"/>
      <c r="I28" s="236"/>
      <c r="J28" s="237"/>
      <c r="K28" s="133"/>
      <c r="L28" s="237"/>
      <c r="M28" s="236"/>
      <c r="N28" s="237"/>
      <c r="O28" s="133"/>
      <c r="P28" s="237"/>
      <c r="Q28" s="236"/>
      <c r="R28" s="237"/>
      <c r="S28" s="133"/>
      <c r="T28" s="237"/>
      <c r="U28" s="236"/>
      <c r="V28" s="237"/>
      <c r="W28" s="133"/>
      <c r="X28" s="237"/>
    </row>
    <row r="29" spans="2:24" x14ac:dyDescent="0.15">
      <c r="B29" s="246">
        <v>40519</v>
      </c>
      <c r="C29" s="247"/>
      <c r="D29" s="248">
        <v>40525</v>
      </c>
      <c r="E29" s="249">
        <v>1365</v>
      </c>
      <c r="F29" s="250">
        <v>2047.5</v>
      </c>
      <c r="G29" s="244">
        <v>1736.4144188327607</v>
      </c>
      <c r="H29" s="250">
        <v>22397.7</v>
      </c>
      <c r="I29" s="249">
        <v>1050</v>
      </c>
      <c r="J29" s="250">
        <v>1365</v>
      </c>
      <c r="K29" s="244">
        <v>1165.8694954397777</v>
      </c>
      <c r="L29" s="250">
        <v>8150.9</v>
      </c>
      <c r="M29" s="249">
        <v>735</v>
      </c>
      <c r="N29" s="250">
        <v>1151.5350000000001</v>
      </c>
      <c r="O29" s="244">
        <v>902.76886792452819</v>
      </c>
      <c r="P29" s="250">
        <v>1450.7</v>
      </c>
      <c r="Q29" s="249">
        <v>3150</v>
      </c>
      <c r="R29" s="250">
        <v>3990</v>
      </c>
      <c r="S29" s="244">
        <v>3524.1221830985924</v>
      </c>
      <c r="T29" s="250">
        <v>4918.3999999999996</v>
      </c>
      <c r="U29" s="249">
        <v>2341.5</v>
      </c>
      <c r="V29" s="250">
        <v>2940</v>
      </c>
      <c r="W29" s="244">
        <v>2633.991353280262</v>
      </c>
      <c r="X29" s="250">
        <v>7346.4</v>
      </c>
    </row>
    <row r="30" spans="2:24" x14ac:dyDescent="0.15">
      <c r="B30" s="246" t="s">
        <v>152</v>
      </c>
      <c r="C30" s="247"/>
      <c r="D30" s="248"/>
      <c r="E30" s="236"/>
      <c r="F30" s="237"/>
      <c r="G30" s="133"/>
      <c r="H30" s="237"/>
      <c r="I30" s="236"/>
      <c r="J30" s="237"/>
      <c r="K30" s="133"/>
      <c r="L30" s="237"/>
      <c r="M30" s="236"/>
      <c r="N30" s="237"/>
      <c r="O30" s="133"/>
      <c r="P30" s="237"/>
      <c r="Q30" s="236"/>
      <c r="R30" s="237"/>
      <c r="S30" s="133"/>
      <c r="T30" s="237"/>
      <c r="U30" s="236"/>
      <c r="V30" s="237"/>
      <c r="W30" s="133"/>
      <c r="X30" s="237"/>
    </row>
    <row r="31" spans="2:24" x14ac:dyDescent="0.15">
      <c r="B31" s="246">
        <v>40526</v>
      </c>
      <c r="C31" s="247"/>
      <c r="D31" s="248">
        <v>40532</v>
      </c>
      <c r="E31" s="249">
        <v>1417.5</v>
      </c>
      <c r="F31" s="250">
        <v>2100</v>
      </c>
      <c r="G31" s="244">
        <v>1830.7089655277055</v>
      </c>
      <c r="H31" s="250">
        <v>19519.5</v>
      </c>
      <c r="I31" s="249">
        <v>1050</v>
      </c>
      <c r="J31" s="250">
        <v>1365</v>
      </c>
      <c r="K31" s="244">
        <v>1208.5532565352241</v>
      </c>
      <c r="L31" s="250">
        <v>9522.7000000000007</v>
      </c>
      <c r="M31" s="249">
        <v>735</v>
      </c>
      <c r="N31" s="250">
        <v>1102.5</v>
      </c>
      <c r="O31" s="244">
        <v>925.63615829418143</v>
      </c>
      <c r="P31" s="250">
        <v>2224.1999999999998</v>
      </c>
      <c r="Q31" s="249">
        <v>3150</v>
      </c>
      <c r="R31" s="250">
        <v>3990</v>
      </c>
      <c r="S31" s="244">
        <v>3534.5618257037045</v>
      </c>
      <c r="T31" s="250">
        <v>6496.1</v>
      </c>
      <c r="U31" s="249">
        <v>2341.5</v>
      </c>
      <c r="V31" s="250">
        <v>3013.5</v>
      </c>
      <c r="W31" s="244">
        <v>2640.5468394326736</v>
      </c>
      <c r="X31" s="250">
        <v>5795.2</v>
      </c>
    </row>
    <row r="32" spans="2:24" x14ac:dyDescent="0.15">
      <c r="B32" s="246" t="s">
        <v>153</v>
      </c>
      <c r="C32" s="247"/>
      <c r="D32" s="248"/>
      <c r="E32" s="236"/>
      <c r="F32" s="237"/>
      <c r="G32" s="133"/>
      <c r="H32" s="237"/>
      <c r="I32" s="236"/>
      <c r="J32" s="237"/>
      <c r="K32" s="133"/>
      <c r="L32" s="237"/>
      <c r="M32" s="236"/>
      <c r="N32" s="237"/>
      <c r="O32" s="133"/>
      <c r="P32" s="237"/>
      <c r="Q32" s="236"/>
      <c r="R32" s="237"/>
      <c r="S32" s="133"/>
      <c r="T32" s="237"/>
      <c r="U32" s="236"/>
      <c r="V32" s="237"/>
      <c r="W32" s="133"/>
      <c r="X32" s="237"/>
    </row>
    <row r="33" spans="2:24" x14ac:dyDescent="0.15">
      <c r="B33" s="246">
        <v>40533</v>
      </c>
      <c r="C33" s="247"/>
      <c r="D33" s="248">
        <v>40539</v>
      </c>
      <c r="E33" s="249">
        <v>1627.5</v>
      </c>
      <c r="F33" s="250">
        <v>2205</v>
      </c>
      <c r="G33" s="244">
        <v>1934.737516905599</v>
      </c>
      <c r="H33" s="250">
        <v>18322.3</v>
      </c>
      <c r="I33" s="249">
        <v>945</v>
      </c>
      <c r="J33" s="250">
        <v>1365</v>
      </c>
      <c r="K33" s="244">
        <v>1210.911503743974</v>
      </c>
      <c r="L33" s="250">
        <v>6308</v>
      </c>
      <c r="M33" s="249">
        <v>787.5</v>
      </c>
      <c r="N33" s="250">
        <v>1116.2549999999999</v>
      </c>
      <c r="O33" s="244">
        <v>921.18704056629463</v>
      </c>
      <c r="P33" s="250">
        <v>2030.2</v>
      </c>
      <c r="Q33" s="249">
        <v>3150</v>
      </c>
      <c r="R33" s="250">
        <v>3990</v>
      </c>
      <c r="S33" s="244">
        <v>3518.1019533111016</v>
      </c>
      <c r="T33" s="250">
        <v>4992</v>
      </c>
      <c r="U33" s="249">
        <v>2310</v>
      </c>
      <c r="V33" s="250">
        <v>3013.5</v>
      </c>
      <c r="W33" s="244">
        <v>2624.620760584367</v>
      </c>
      <c r="X33" s="250">
        <v>6975.4</v>
      </c>
    </row>
    <row r="34" spans="2:24" x14ac:dyDescent="0.15">
      <c r="B34" s="246" t="s">
        <v>154</v>
      </c>
      <c r="C34" s="247"/>
      <c r="D34" s="248"/>
      <c r="E34" s="236"/>
      <c r="F34" s="237"/>
      <c r="G34" s="133"/>
      <c r="H34" s="237"/>
      <c r="I34" s="236"/>
      <c r="J34" s="237"/>
      <c r="K34" s="133"/>
      <c r="L34" s="237"/>
      <c r="M34" s="236"/>
      <c r="N34" s="237"/>
      <c r="O34" s="133"/>
      <c r="P34" s="237"/>
      <c r="Q34" s="236"/>
      <c r="R34" s="237"/>
      <c r="S34" s="133"/>
      <c r="T34" s="237"/>
      <c r="U34" s="236"/>
      <c r="V34" s="237"/>
      <c r="W34" s="133"/>
      <c r="X34" s="237"/>
    </row>
    <row r="35" spans="2:24" ht="12" customHeight="1" x14ac:dyDescent="0.15">
      <c r="B35" s="246"/>
      <c r="C35" s="247"/>
      <c r="D35" s="248">
        <v>40906</v>
      </c>
      <c r="E35" s="249"/>
      <c r="F35" s="250"/>
      <c r="G35" s="244"/>
      <c r="H35" s="250">
        <v>9308</v>
      </c>
      <c r="I35" s="249"/>
      <c r="J35" s="250"/>
      <c r="K35" s="244"/>
      <c r="L35" s="250">
        <v>2138</v>
      </c>
      <c r="M35" s="249"/>
      <c r="N35" s="250"/>
      <c r="O35" s="244"/>
      <c r="P35" s="250">
        <v>24</v>
      </c>
      <c r="Q35" s="249"/>
      <c r="R35" s="250"/>
      <c r="S35" s="244"/>
      <c r="T35" s="250">
        <v>995</v>
      </c>
      <c r="U35" s="249"/>
      <c r="V35" s="250"/>
      <c r="W35" s="244"/>
      <c r="X35" s="250">
        <v>3141</v>
      </c>
    </row>
    <row r="36" spans="2:24" ht="12" customHeight="1" x14ac:dyDescent="0.15">
      <c r="B36" s="246" t="s">
        <v>155</v>
      </c>
      <c r="C36" s="247"/>
      <c r="D36" s="248"/>
      <c r="E36" s="236"/>
      <c r="F36" s="237"/>
      <c r="G36" s="133"/>
      <c r="H36" s="237"/>
      <c r="I36" s="236"/>
      <c r="J36" s="237"/>
      <c r="K36" s="133"/>
      <c r="L36" s="237"/>
      <c r="M36" s="236"/>
      <c r="N36" s="237"/>
      <c r="O36" s="133"/>
      <c r="P36" s="237"/>
      <c r="Q36" s="236"/>
      <c r="R36" s="237"/>
      <c r="S36" s="133"/>
      <c r="T36" s="237"/>
      <c r="U36" s="236"/>
      <c r="V36" s="237"/>
      <c r="W36" s="133"/>
      <c r="X36" s="237"/>
    </row>
    <row r="37" spans="2:24" ht="12" customHeight="1" x14ac:dyDescent="0.15">
      <c r="B37" s="252"/>
      <c r="C37" s="253"/>
      <c r="D37" s="254"/>
      <c r="E37" s="275"/>
      <c r="F37" s="276"/>
      <c r="G37" s="277"/>
      <c r="H37" s="276"/>
      <c r="I37" s="275"/>
      <c r="J37" s="276"/>
      <c r="K37" s="277"/>
      <c r="L37" s="276"/>
      <c r="M37" s="275"/>
      <c r="N37" s="276"/>
      <c r="O37" s="277"/>
      <c r="P37" s="276"/>
      <c r="Q37" s="275"/>
      <c r="R37" s="276"/>
      <c r="S37" s="277"/>
      <c r="T37" s="276"/>
      <c r="U37" s="275"/>
      <c r="V37" s="276"/>
      <c r="W37" s="277"/>
      <c r="X37" s="276"/>
    </row>
    <row r="38" spans="2:24" ht="6" customHeight="1" x14ac:dyDescent="0.15">
      <c r="B38" s="223"/>
      <c r="C38" s="244"/>
      <c r="D38" s="244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</row>
    <row r="39" spans="2:24" ht="12.75" customHeight="1" x14ac:dyDescent="0.15">
      <c r="B39" s="217" t="s">
        <v>135</v>
      </c>
      <c r="C39" s="216" t="s">
        <v>177</v>
      </c>
    </row>
    <row r="40" spans="2:24" ht="12.75" customHeight="1" x14ac:dyDescent="0.15">
      <c r="B40" s="255" t="s">
        <v>1</v>
      </c>
      <c r="C40" s="216" t="s">
        <v>137</v>
      </c>
    </row>
    <row r="41" spans="2:24" x14ac:dyDescent="0.15">
      <c r="B41" s="255"/>
    </row>
    <row r="42" spans="2:24" x14ac:dyDescent="0.15">
      <c r="B42" s="255"/>
    </row>
  </sheetData>
  <phoneticPr fontId="5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X42"/>
  <sheetViews>
    <sheetView zoomScale="90" zoomScaleNormal="90" workbookViewId="0"/>
  </sheetViews>
  <sheetFormatPr defaultColWidth="7.5" defaultRowHeight="12" x14ac:dyDescent="0.15"/>
  <cols>
    <col min="1" max="1" width="0.75" style="216" customWidth="1"/>
    <col min="2" max="2" width="5.875" style="216" customWidth="1"/>
    <col min="3" max="3" width="2.5" style="216" customWidth="1"/>
    <col min="4" max="5" width="5.5" style="216" customWidth="1"/>
    <col min="6" max="7" width="5.875" style="216" customWidth="1"/>
    <col min="8" max="8" width="7.75" style="216" customWidth="1"/>
    <col min="9" max="9" width="5.5" style="216" customWidth="1"/>
    <col min="10" max="10" width="5.75" style="216" customWidth="1"/>
    <col min="11" max="11" width="5.875" style="216" customWidth="1"/>
    <col min="12" max="12" width="7.75" style="216" customWidth="1"/>
    <col min="13" max="13" width="5.375" style="216" customWidth="1"/>
    <col min="14" max="14" width="6" style="216" customWidth="1"/>
    <col min="15" max="15" width="5.875" style="216" customWidth="1"/>
    <col min="16" max="16" width="7.625" style="216" customWidth="1"/>
    <col min="17" max="19" width="5.875" style="216" customWidth="1"/>
    <col min="20" max="20" width="7.625" style="216" customWidth="1"/>
    <col min="21" max="23" width="5.875" style="216" customWidth="1"/>
    <col min="24" max="24" width="7.625" style="216" customWidth="1"/>
    <col min="25" max="16384" width="7.5" style="216"/>
  </cols>
  <sheetData>
    <row r="3" spans="2:24" x14ac:dyDescent="0.15">
      <c r="B3" s="185" t="s">
        <v>178</v>
      </c>
    </row>
    <row r="4" spans="2:24" x14ac:dyDescent="0.15">
      <c r="X4" s="217" t="s">
        <v>117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71"/>
      <c r="C6" s="220" t="s">
        <v>118</v>
      </c>
      <c r="D6" s="221"/>
      <c r="E6" s="259" t="s">
        <v>160</v>
      </c>
      <c r="F6" s="260"/>
      <c r="G6" s="260"/>
      <c r="H6" s="261"/>
      <c r="I6" s="259" t="s">
        <v>161</v>
      </c>
      <c r="J6" s="260"/>
      <c r="K6" s="260"/>
      <c r="L6" s="261"/>
      <c r="M6" s="259" t="s">
        <v>162</v>
      </c>
      <c r="N6" s="260"/>
      <c r="O6" s="260"/>
      <c r="P6" s="261"/>
      <c r="Q6" s="256" t="s">
        <v>165</v>
      </c>
      <c r="R6" s="257"/>
      <c r="S6" s="257"/>
      <c r="T6" s="258"/>
      <c r="U6" s="259" t="s">
        <v>166</v>
      </c>
      <c r="V6" s="260"/>
      <c r="W6" s="260"/>
      <c r="X6" s="261"/>
    </row>
    <row r="7" spans="2:24" x14ac:dyDescent="0.15">
      <c r="B7" s="222" t="s">
        <v>124</v>
      </c>
      <c r="C7" s="223"/>
      <c r="D7" s="224"/>
      <c r="E7" s="228" t="s">
        <v>125</v>
      </c>
      <c r="F7" s="226" t="s">
        <v>126</v>
      </c>
      <c r="G7" s="229" t="s">
        <v>127</v>
      </c>
      <c r="H7" s="226" t="s">
        <v>128</v>
      </c>
      <c r="I7" s="228" t="s">
        <v>125</v>
      </c>
      <c r="J7" s="226" t="s">
        <v>126</v>
      </c>
      <c r="K7" s="229" t="s">
        <v>127</v>
      </c>
      <c r="L7" s="226" t="s">
        <v>128</v>
      </c>
      <c r="M7" s="228" t="s">
        <v>125</v>
      </c>
      <c r="N7" s="226" t="s">
        <v>126</v>
      </c>
      <c r="O7" s="228" t="s">
        <v>127</v>
      </c>
      <c r="P7" s="226" t="s">
        <v>128</v>
      </c>
      <c r="Q7" s="228" t="s">
        <v>125</v>
      </c>
      <c r="R7" s="226" t="s">
        <v>126</v>
      </c>
      <c r="S7" s="229" t="s">
        <v>127</v>
      </c>
      <c r="T7" s="226" t="s">
        <v>128</v>
      </c>
      <c r="U7" s="228" t="s">
        <v>125</v>
      </c>
      <c r="V7" s="226" t="s">
        <v>126</v>
      </c>
      <c r="W7" s="229" t="s">
        <v>127</v>
      </c>
      <c r="X7" s="226" t="s">
        <v>128</v>
      </c>
    </row>
    <row r="8" spans="2:24" x14ac:dyDescent="0.15">
      <c r="B8" s="231"/>
      <c r="C8" s="218"/>
      <c r="D8" s="218"/>
      <c r="E8" s="232"/>
      <c r="F8" s="233"/>
      <c r="G8" s="234" t="s">
        <v>129</v>
      </c>
      <c r="H8" s="233"/>
      <c r="I8" s="232"/>
      <c r="J8" s="233"/>
      <c r="K8" s="234" t="s">
        <v>129</v>
      </c>
      <c r="L8" s="233"/>
      <c r="M8" s="232"/>
      <c r="N8" s="233"/>
      <c r="O8" s="232" t="s">
        <v>129</v>
      </c>
      <c r="P8" s="233"/>
      <c r="Q8" s="232"/>
      <c r="R8" s="233"/>
      <c r="S8" s="234" t="s">
        <v>129</v>
      </c>
      <c r="T8" s="233"/>
      <c r="U8" s="232"/>
      <c r="V8" s="233"/>
      <c r="W8" s="234" t="s">
        <v>129</v>
      </c>
      <c r="X8" s="233"/>
    </row>
    <row r="9" spans="2:24" ht="14.1" customHeight="1" x14ac:dyDescent="0.15">
      <c r="B9" s="219" t="s">
        <v>95</v>
      </c>
      <c r="C9" s="229">
        <v>18</v>
      </c>
      <c r="D9" s="272" t="s">
        <v>96</v>
      </c>
      <c r="E9" s="219">
        <v>735</v>
      </c>
      <c r="F9" s="273">
        <v>998</v>
      </c>
      <c r="G9" s="274">
        <v>871</v>
      </c>
      <c r="H9" s="273">
        <v>50189</v>
      </c>
      <c r="I9" s="219">
        <v>1260</v>
      </c>
      <c r="J9" s="273">
        <v>1365</v>
      </c>
      <c r="K9" s="274">
        <v>1313</v>
      </c>
      <c r="L9" s="273">
        <v>23462</v>
      </c>
      <c r="M9" s="219">
        <v>1260</v>
      </c>
      <c r="N9" s="273">
        <v>1418</v>
      </c>
      <c r="O9" s="274">
        <v>1325</v>
      </c>
      <c r="P9" s="273">
        <v>19606</v>
      </c>
      <c r="Q9" s="219">
        <v>1313</v>
      </c>
      <c r="R9" s="273">
        <v>1450</v>
      </c>
      <c r="S9" s="274">
        <v>1384</v>
      </c>
      <c r="T9" s="273">
        <v>15889</v>
      </c>
      <c r="U9" s="219">
        <v>1155</v>
      </c>
      <c r="V9" s="273">
        <v>1334</v>
      </c>
      <c r="W9" s="274">
        <v>1263</v>
      </c>
      <c r="X9" s="273">
        <v>20646</v>
      </c>
    </row>
    <row r="10" spans="2:24" ht="14.1" customHeight="1" x14ac:dyDescent="0.15">
      <c r="B10" s="236"/>
      <c r="C10" s="227">
        <v>19</v>
      </c>
      <c r="D10" s="133"/>
      <c r="E10" s="236">
        <v>630</v>
      </c>
      <c r="F10" s="237">
        <v>1260</v>
      </c>
      <c r="G10" s="133">
        <v>950</v>
      </c>
      <c r="H10" s="237">
        <v>725383</v>
      </c>
      <c r="I10" s="236">
        <v>945</v>
      </c>
      <c r="J10" s="237">
        <v>1365</v>
      </c>
      <c r="K10" s="133">
        <v>1164</v>
      </c>
      <c r="L10" s="237">
        <v>275852</v>
      </c>
      <c r="M10" s="236">
        <v>998</v>
      </c>
      <c r="N10" s="237">
        <v>1365</v>
      </c>
      <c r="O10" s="133">
        <v>1190</v>
      </c>
      <c r="P10" s="237">
        <v>197537</v>
      </c>
      <c r="Q10" s="236">
        <v>998</v>
      </c>
      <c r="R10" s="237">
        <v>1441</v>
      </c>
      <c r="S10" s="133">
        <v>1196</v>
      </c>
      <c r="T10" s="237">
        <v>193547</v>
      </c>
      <c r="U10" s="236">
        <v>893</v>
      </c>
      <c r="V10" s="237">
        <v>1313</v>
      </c>
      <c r="W10" s="133">
        <v>1081</v>
      </c>
      <c r="X10" s="237">
        <v>299003</v>
      </c>
    </row>
    <row r="11" spans="2:24" ht="14.1" customHeight="1" x14ac:dyDescent="0.15">
      <c r="B11" s="236"/>
      <c r="C11" s="227">
        <v>20</v>
      </c>
      <c r="D11" s="133"/>
      <c r="E11" s="236">
        <v>683</v>
      </c>
      <c r="F11" s="237">
        <v>1187</v>
      </c>
      <c r="G11" s="133">
        <v>857</v>
      </c>
      <c r="H11" s="237">
        <v>769113</v>
      </c>
      <c r="I11" s="236">
        <v>998</v>
      </c>
      <c r="J11" s="237">
        <v>1418</v>
      </c>
      <c r="K11" s="133">
        <v>1172</v>
      </c>
      <c r="L11" s="237">
        <v>318575</v>
      </c>
      <c r="M11" s="236">
        <v>998</v>
      </c>
      <c r="N11" s="237">
        <v>1418</v>
      </c>
      <c r="O11" s="133">
        <v>1176</v>
      </c>
      <c r="P11" s="237">
        <v>214151</v>
      </c>
      <c r="Q11" s="236">
        <v>998</v>
      </c>
      <c r="R11" s="237">
        <v>1418</v>
      </c>
      <c r="S11" s="133">
        <v>1193</v>
      </c>
      <c r="T11" s="237">
        <v>229548</v>
      </c>
      <c r="U11" s="236">
        <v>945</v>
      </c>
      <c r="V11" s="237">
        <v>1365</v>
      </c>
      <c r="W11" s="133">
        <v>1137</v>
      </c>
      <c r="X11" s="237">
        <v>375533</v>
      </c>
    </row>
    <row r="12" spans="2:24" ht="14.1" customHeight="1" x14ac:dyDescent="0.15">
      <c r="B12" s="231"/>
      <c r="C12" s="234">
        <v>21</v>
      </c>
      <c r="D12" s="218"/>
      <c r="E12" s="231">
        <v>630</v>
      </c>
      <c r="F12" s="239">
        <v>1176</v>
      </c>
      <c r="G12" s="218">
        <v>862</v>
      </c>
      <c r="H12" s="239">
        <v>878587</v>
      </c>
      <c r="I12" s="231">
        <v>998</v>
      </c>
      <c r="J12" s="239">
        <v>1365</v>
      </c>
      <c r="K12" s="218">
        <v>1174</v>
      </c>
      <c r="L12" s="239">
        <v>333349</v>
      </c>
      <c r="M12" s="231">
        <v>998</v>
      </c>
      <c r="N12" s="239">
        <v>1418</v>
      </c>
      <c r="O12" s="218">
        <v>1184</v>
      </c>
      <c r="P12" s="239">
        <v>223266</v>
      </c>
      <c r="Q12" s="231">
        <v>998</v>
      </c>
      <c r="R12" s="239">
        <v>1391</v>
      </c>
      <c r="S12" s="218">
        <v>1191</v>
      </c>
      <c r="T12" s="239">
        <v>217735</v>
      </c>
      <c r="U12" s="231">
        <v>914</v>
      </c>
      <c r="V12" s="239">
        <v>1328</v>
      </c>
      <c r="W12" s="218">
        <v>1096</v>
      </c>
      <c r="X12" s="239">
        <v>364076</v>
      </c>
    </row>
    <row r="13" spans="2:24" ht="14.1" customHeight="1" x14ac:dyDescent="0.15">
      <c r="B13" s="204"/>
      <c r="C13" s="196">
        <v>12</v>
      </c>
      <c r="D13" s="209"/>
      <c r="E13" s="236">
        <v>630</v>
      </c>
      <c r="F13" s="237">
        <v>922</v>
      </c>
      <c r="G13" s="133">
        <v>719</v>
      </c>
      <c r="H13" s="237">
        <v>73976</v>
      </c>
      <c r="I13" s="236">
        <v>998</v>
      </c>
      <c r="J13" s="237">
        <v>1344</v>
      </c>
      <c r="K13" s="133">
        <v>1139</v>
      </c>
      <c r="L13" s="237">
        <v>34872</v>
      </c>
      <c r="M13" s="236">
        <v>998</v>
      </c>
      <c r="N13" s="237">
        <v>1365</v>
      </c>
      <c r="O13" s="133">
        <v>1141</v>
      </c>
      <c r="P13" s="237">
        <v>19881</v>
      </c>
      <c r="Q13" s="236">
        <v>998</v>
      </c>
      <c r="R13" s="237">
        <v>1344</v>
      </c>
      <c r="S13" s="133">
        <v>1143</v>
      </c>
      <c r="T13" s="237">
        <v>16869</v>
      </c>
      <c r="U13" s="236">
        <v>945</v>
      </c>
      <c r="V13" s="237">
        <v>1260</v>
      </c>
      <c r="W13" s="133">
        <v>1070</v>
      </c>
      <c r="X13" s="237">
        <v>48943</v>
      </c>
    </row>
    <row r="14" spans="2:24" ht="14.1" customHeight="1" x14ac:dyDescent="0.15">
      <c r="B14" s="204" t="s">
        <v>99</v>
      </c>
      <c r="C14" s="196">
        <v>1</v>
      </c>
      <c r="D14" s="209" t="s">
        <v>2</v>
      </c>
      <c r="E14" s="236">
        <v>630</v>
      </c>
      <c r="F14" s="237">
        <v>893</v>
      </c>
      <c r="G14" s="133">
        <v>750</v>
      </c>
      <c r="H14" s="237">
        <v>41755</v>
      </c>
      <c r="I14" s="236">
        <v>1050</v>
      </c>
      <c r="J14" s="237">
        <v>1350</v>
      </c>
      <c r="K14" s="133">
        <v>1134</v>
      </c>
      <c r="L14" s="237">
        <v>22868</v>
      </c>
      <c r="M14" s="236">
        <v>1050</v>
      </c>
      <c r="N14" s="237">
        <v>1418</v>
      </c>
      <c r="O14" s="133">
        <v>1136</v>
      </c>
      <c r="P14" s="237">
        <v>12299</v>
      </c>
      <c r="Q14" s="236">
        <v>998</v>
      </c>
      <c r="R14" s="237">
        <v>1344</v>
      </c>
      <c r="S14" s="133">
        <v>1134</v>
      </c>
      <c r="T14" s="237">
        <v>10492</v>
      </c>
      <c r="U14" s="236">
        <v>945</v>
      </c>
      <c r="V14" s="237">
        <v>1260</v>
      </c>
      <c r="W14" s="133">
        <v>1050</v>
      </c>
      <c r="X14" s="237">
        <v>28897</v>
      </c>
    </row>
    <row r="15" spans="2:24" ht="14.1" customHeight="1" x14ac:dyDescent="0.15">
      <c r="B15" s="204"/>
      <c r="C15" s="196">
        <v>2</v>
      </c>
      <c r="D15" s="209"/>
      <c r="E15" s="236">
        <v>683</v>
      </c>
      <c r="F15" s="237">
        <v>977</v>
      </c>
      <c r="G15" s="133">
        <v>815</v>
      </c>
      <c r="H15" s="237">
        <v>49044</v>
      </c>
      <c r="I15" s="236">
        <v>1050</v>
      </c>
      <c r="J15" s="237">
        <v>1300</v>
      </c>
      <c r="K15" s="133">
        <v>1141</v>
      </c>
      <c r="L15" s="237">
        <v>24673</v>
      </c>
      <c r="M15" s="236">
        <v>1050</v>
      </c>
      <c r="N15" s="237">
        <v>1281</v>
      </c>
      <c r="O15" s="133">
        <v>1152</v>
      </c>
      <c r="P15" s="237">
        <v>14702</v>
      </c>
      <c r="Q15" s="236">
        <v>1050</v>
      </c>
      <c r="R15" s="237">
        <v>1321</v>
      </c>
      <c r="S15" s="133">
        <v>1151</v>
      </c>
      <c r="T15" s="237">
        <v>12130</v>
      </c>
      <c r="U15" s="236">
        <v>998</v>
      </c>
      <c r="V15" s="237">
        <v>1260</v>
      </c>
      <c r="W15" s="133">
        <v>1059</v>
      </c>
      <c r="X15" s="237">
        <v>26447</v>
      </c>
    </row>
    <row r="16" spans="2:24" ht="14.1" customHeight="1" x14ac:dyDescent="0.15">
      <c r="B16" s="204"/>
      <c r="C16" s="196">
        <v>3</v>
      </c>
      <c r="D16" s="209"/>
      <c r="E16" s="236">
        <v>630</v>
      </c>
      <c r="F16" s="237">
        <v>1050</v>
      </c>
      <c r="G16" s="133">
        <v>839</v>
      </c>
      <c r="H16" s="237">
        <v>92507</v>
      </c>
      <c r="I16" s="236">
        <v>1050</v>
      </c>
      <c r="J16" s="237">
        <v>1313</v>
      </c>
      <c r="K16" s="133">
        <v>1151</v>
      </c>
      <c r="L16" s="237">
        <v>24280</v>
      </c>
      <c r="M16" s="236">
        <v>1050</v>
      </c>
      <c r="N16" s="237">
        <v>1365</v>
      </c>
      <c r="O16" s="133">
        <v>1153</v>
      </c>
      <c r="P16" s="237">
        <v>15942</v>
      </c>
      <c r="Q16" s="236">
        <v>1050</v>
      </c>
      <c r="R16" s="237">
        <v>1344</v>
      </c>
      <c r="S16" s="133">
        <v>1149</v>
      </c>
      <c r="T16" s="237">
        <v>13175</v>
      </c>
      <c r="U16" s="236">
        <v>945</v>
      </c>
      <c r="V16" s="237">
        <v>1208</v>
      </c>
      <c r="W16" s="133">
        <v>1066</v>
      </c>
      <c r="X16" s="237">
        <v>27860</v>
      </c>
    </row>
    <row r="17" spans="2:24" ht="14.1" customHeight="1" x14ac:dyDescent="0.15">
      <c r="B17" s="204"/>
      <c r="C17" s="196">
        <v>4</v>
      </c>
      <c r="D17" s="209"/>
      <c r="E17" s="236">
        <v>735</v>
      </c>
      <c r="F17" s="237">
        <v>1053</v>
      </c>
      <c r="G17" s="133">
        <v>902</v>
      </c>
      <c r="H17" s="237">
        <v>48588</v>
      </c>
      <c r="I17" s="236">
        <v>1050</v>
      </c>
      <c r="J17" s="237">
        <v>1350</v>
      </c>
      <c r="K17" s="133">
        <v>1149</v>
      </c>
      <c r="L17" s="237">
        <v>15425</v>
      </c>
      <c r="M17" s="236">
        <v>1082</v>
      </c>
      <c r="N17" s="237">
        <v>1403</v>
      </c>
      <c r="O17" s="133">
        <v>1177</v>
      </c>
      <c r="P17" s="237">
        <v>9790</v>
      </c>
      <c r="Q17" s="236">
        <v>1050</v>
      </c>
      <c r="R17" s="237">
        <v>1365</v>
      </c>
      <c r="S17" s="133">
        <v>1148</v>
      </c>
      <c r="T17" s="237">
        <v>8639</v>
      </c>
      <c r="U17" s="236">
        <v>945</v>
      </c>
      <c r="V17" s="237">
        <v>1247</v>
      </c>
      <c r="W17" s="133">
        <v>1099</v>
      </c>
      <c r="X17" s="237">
        <v>16000</v>
      </c>
    </row>
    <row r="18" spans="2:24" ht="14.1" customHeight="1" x14ac:dyDescent="0.15">
      <c r="B18" s="204"/>
      <c r="C18" s="196">
        <v>5</v>
      </c>
      <c r="D18" s="209"/>
      <c r="E18" s="236">
        <v>735</v>
      </c>
      <c r="F18" s="237">
        <v>1155</v>
      </c>
      <c r="G18" s="133">
        <v>944</v>
      </c>
      <c r="H18" s="237">
        <v>66801</v>
      </c>
      <c r="I18" s="236">
        <v>1050</v>
      </c>
      <c r="J18" s="237">
        <v>1313</v>
      </c>
      <c r="K18" s="133">
        <v>1154</v>
      </c>
      <c r="L18" s="237">
        <v>22029</v>
      </c>
      <c r="M18" s="236">
        <v>1050</v>
      </c>
      <c r="N18" s="237">
        <v>1313</v>
      </c>
      <c r="O18" s="133">
        <v>1166</v>
      </c>
      <c r="P18" s="237">
        <v>15051</v>
      </c>
      <c r="Q18" s="236">
        <v>1050</v>
      </c>
      <c r="R18" s="237">
        <v>1281</v>
      </c>
      <c r="S18" s="133">
        <v>1154</v>
      </c>
      <c r="T18" s="237">
        <v>11302</v>
      </c>
      <c r="U18" s="236">
        <v>945</v>
      </c>
      <c r="V18" s="237">
        <v>1218</v>
      </c>
      <c r="W18" s="133">
        <v>1077</v>
      </c>
      <c r="X18" s="237">
        <v>18295</v>
      </c>
    </row>
    <row r="19" spans="2:24" ht="14.1" customHeight="1" x14ac:dyDescent="0.15">
      <c r="B19" s="204"/>
      <c r="C19" s="196">
        <v>6</v>
      </c>
      <c r="D19" s="209"/>
      <c r="E19" s="236">
        <v>735</v>
      </c>
      <c r="F19" s="237">
        <v>1050</v>
      </c>
      <c r="G19" s="133">
        <v>854</v>
      </c>
      <c r="H19" s="237">
        <v>48426</v>
      </c>
      <c r="I19" s="236">
        <v>998</v>
      </c>
      <c r="J19" s="237">
        <v>1260</v>
      </c>
      <c r="K19" s="133">
        <v>1106</v>
      </c>
      <c r="L19" s="237">
        <v>19121</v>
      </c>
      <c r="M19" s="236">
        <v>998</v>
      </c>
      <c r="N19" s="237">
        <v>1313</v>
      </c>
      <c r="O19" s="133">
        <v>1104</v>
      </c>
      <c r="P19" s="237">
        <v>11006</v>
      </c>
      <c r="Q19" s="236">
        <v>998</v>
      </c>
      <c r="R19" s="237">
        <v>1313</v>
      </c>
      <c r="S19" s="133">
        <v>1111</v>
      </c>
      <c r="T19" s="237">
        <v>15546</v>
      </c>
      <c r="U19" s="236">
        <v>945</v>
      </c>
      <c r="V19" s="237">
        <v>1205</v>
      </c>
      <c r="W19" s="133">
        <v>1051</v>
      </c>
      <c r="X19" s="237">
        <v>14828</v>
      </c>
    </row>
    <row r="20" spans="2:24" ht="14.1" customHeight="1" x14ac:dyDescent="0.15">
      <c r="B20" s="204"/>
      <c r="C20" s="196">
        <v>7</v>
      </c>
      <c r="D20" s="209"/>
      <c r="E20" s="236">
        <v>788</v>
      </c>
      <c r="F20" s="237">
        <v>945</v>
      </c>
      <c r="G20" s="133">
        <v>843</v>
      </c>
      <c r="H20" s="237">
        <v>41014</v>
      </c>
      <c r="I20" s="236">
        <v>893</v>
      </c>
      <c r="J20" s="237">
        <v>1281</v>
      </c>
      <c r="K20" s="133">
        <v>1104</v>
      </c>
      <c r="L20" s="237">
        <v>11683</v>
      </c>
      <c r="M20" s="236">
        <v>893</v>
      </c>
      <c r="N20" s="237">
        <v>1281</v>
      </c>
      <c r="O20" s="133">
        <v>1078</v>
      </c>
      <c r="P20" s="237">
        <v>9135</v>
      </c>
      <c r="Q20" s="236">
        <v>893</v>
      </c>
      <c r="R20" s="237">
        <v>1313</v>
      </c>
      <c r="S20" s="133">
        <v>1087</v>
      </c>
      <c r="T20" s="237">
        <v>7730</v>
      </c>
      <c r="U20" s="236">
        <v>788</v>
      </c>
      <c r="V20" s="237">
        <v>1155</v>
      </c>
      <c r="W20" s="133">
        <v>1010</v>
      </c>
      <c r="X20" s="237">
        <v>9336</v>
      </c>
    </row>
    <row r="21" spans="2:24" ht="14.1" customHeight="1" x14ac:dyDescent="0.15">
      <c r="B21" s="204"/>
      <c r="C21" s="196">
        <v>8</v>
      </c>
      <c r="D21" s="209"/>
      <c r="E21" s="236">
        <v>683</v>
      </c>
      <c r="F21" s="237">
        <v>998</v>
      </c>
      <c r="G21" s="133">
        <v>800</v>
      </c>
      <c r="H21" s="237">
        <v>57319</v>
      </c>
      <c r="I21" s="236">
        <v>893</v>
      </c>
      <c r="J21" s="237">
        <v>1260</v>
      </c>
      <c r="K21" s="133">
        <v>1027</v>
      </c>
      <c r="L21" s="237">
        <v>21614</v>
      </c>
      <c r="M21" s="236">
        <v>893</v>
      </c>
      <c r="N21" s="237">
        <v>1260</v>
      </c>
      <c r="O21" s="133">
        <v>1036</v>
      </c>
      <c r="P21" s="237">
        <v>15072</v>
      </c>
      <c r="Q21" s="236">
        <v>893</v>
      </c>
      <c r="R21" s="237">
        <v>1281</v>
      </c>
      <c r="S21" s="133">
        <v>1057</v>
      </c>
      <c r="T21" s="237">
        <v>11784</v>
      </c>
      <c r="U21" s="236">
        <v>788</v>
      </c>
      <c r="V21" s="237">
        <v>1216</v>
      </c>
      <c r="W21" s="133">
        <v>959</v>
      </c>
      <c r="X21" s="237">
        <v>14037</v>
      </c>
    </row>
    <row r="22" spans="2:24" ht="14.1" customHeight="1" x14ac:dyDescent="0.15">
      <c r="B22" s="204"/>
      <c r="C22" s="196">
        <v>9</v>
      </c>
      <c r="D22" s="209"/>
      <c r="E22" s="236">
        <v>683</v>
      </c>
      <c r="F22" s="237">
        <v>1050</v>
      </c>
      <c r="G22" s="133">
        <v>813</v>
      </c>
      <c r="H22" s="237">
        <v>37960</v>
      </c>
      <c r="I22" s="236">
        <v>945</v>
      </c>
      <c r="J22" s="237">
        <v>1260</v>
      </c>
      <c r="K22" s="133">
        <v>1065</v>
      </c>
      <c r="L22" s="237">
        <v>21658</v>
      </c>
      <c r="M22" s="236">
        <v>945</v>
      </c>
      <c r="N22" s="237">
        <v>1313</v>
      </c>
      <c r="O22" s="133">
        <v>1070</v>
      </c>
      <c r="P22" s="237">
        <v>15415</v>
      </c>
      <c r="Q22" s="236">
        <v>945</v>
      </c>
      <c r="R22" s="237">
        <v>1313</v>
      </c>
      <c r="S22" s="133">
        <v>1084</v>
      </c>
      <c r="T22" s="237">
        <v>12650</v>
      </c>
      <c r="U22" s="236">
        <v>840</v>
      </c>
      <c r="V22" s="237">
        <v>1260</v>
      </c>
      <c r="W22" s="133">
        <v>1045</v>
      </c>
      <c r="X22" s="237">
        <v>11258</v>
      </c>
    </row>
    <row r="23" spans="2:24" ht="14.1" customHeight="1" x14ac:dyDescent="0.15">
      <c r="B23" s="204"/>
      <c r="C23" s="196">
        <v>10</v>
      </c>
      <c r="D23" s="209"/>
      <c r="E23" s="237">
        <v>682.5</v>
      </c>
      <c r="F23" s="237">
        <v>1050</v>
      </c>
      <c r="G23" s="237">
        <v>801.00000000000011</v>
      </c>
      <c r="H23" s="238">
        <v>40013.199999999997</v>
      </c>
      <c r="I23" s="237">
        <v>840</v>
      </c>
      <c r="J23" s="237">
        <v>1365</v>
      </c>
      <c r="K23" s="237">
        <v>1087.9170986374406</v>
      </c>
      <c r="L23" s="237">
        <v>16201.1</v>
      </c>
      <c r="M23" s="237">
        <v>892.5</v>
      </c>
      <c r="N23" s="237">
        <v>1365</v>
      </c>
      <c r="O23" s="237">
        <v>1089.0695433128683</v>
      </c>
      <c r="P23" s="237">
        <v>11072.599999999999</v>
      </c>
      <c r="Q23" s="237">
        <v>945</v>
      </c>
      <c r="R23" s="237">
        <v>1365</v>
      </c>
      <c r="S23" s="237">
        <v>1094.6853605560382</v>
      </c>
      <c r="T23" s="238">
        <v>8797.2999999999993</v>
      </c>
      <c r="U23" s="237">
        <v>787.5</v>
      </c>
      <c r="V23" s="238">
        <v>1281</v>
      </c>
      <c r="W23" s="237">
        <v>1023.9166938392874</v>
      </c>
      <c r="X23" s="237">
        <v>17833.899999999998</v>
      </c>
    </row>
    <row r="24" spans="2:24" ht="14.1" customHeight="1" x14ac:dyDescent="0.15">
      <c r="B24" s="204"/>
      <c r="C24" s="196">
        <v>11</v>
      </c>
      <c r="D24" s="209"/>
      <c r="E24" s="237">
        <v>630</v>
      </c>
      <c r="F24" s="237">
        <v>1050</v>
      </c>
      <c r="G24" s="237">
        <v>763.64699826265996</v>
      </c>
      <c r="H24" s="237">
        <v>45280.9</v>
      </c>
      <c r="I24" s="237">
        <v>840</v>
      </c>
      <c r="J24" s="237">
        <v>1365</v>
      </c>
      <c r="K24" s="237">
        <v>1079.5927440830869</v>
      </c>
      <c r="L24" s="237">
        <v>24743.699999999997</v>
      </c>
      <c r="M24" s="237">
        <v>892.5</v>
      </c>
      <c r="N24" s="237">
        <v>1365</v>
      </c>
      <c r="O24" s="237">
        <v>1090.7360170898226</v>
      </c>
      <c r="P24" s="237">
        <v>17351.599999999999</v>
      </c>
      <c r="Q24" s="237">
        <v>892.5</v>
      </c>
      <c r="R24" s="237">
        <v>1365</v>
      </c>
      <c r="S24" s="237">
        <v>1095.5303912947902</v>
      </c>
      <c r="T24" s="237">
        <v>12846.2</v>
      </c>
      <c r="U24" s="237">
        <v>840</v>
      </c>
      <c r="V24" s="237">
        <v>1260</v>
      </c>
      <c r="W24" s="237">
        <v>1023.5630298929269</v>
      </c>
      <c r="X24" s="238">
        <v>28149.5</v>
      </c>
    </row>
    <row r="25" spans="2:24" ht="14.1" customHeight="1" x14ac:dyDescent="0.15">
      <c r="B25" s="197"/>
      <c r="C25" s="201">
        <v>12</v>
      </c>
      <c r="D25" s="210"/>
      <c r="E25" s="239">
        <v>630</v>
      </c>
      <c r="F25" s="239">
        <v>997.5</v>
      </c>
      <c r="G25" s="239">
        <v>758.69552509574692</v>
      </c>
      <c r="H25" s="239">
        <v>45055</v>
      </c>
      <c r="I25" s="239">
        <v>787.5</v>
      </c>
      <c r="J25" s="239">
        <v>1365</v>
      </c>
      <c r="K25" s="239">
        <v>1052.1234894805259</v>
      </c>
      <c r="L25" s="239">
        <v>19215</v>
      </c>
      <c r="M25" s="239">
        <v>787.5</v>
      </c>
      <c r="N25" s="239">
        <v>1365</v>
      </c>
      <c r="O25" s="239">
        <v>1058.8886999536248</v>
      </c>
      <c r="P25" s="239">
        <v>9777</v>
      </c>
      <c r="Q25" s="239">
        <v>892.5</v>
      </c>
      <c r="R25" s="239">
        <v>1365</v>
      </c>
      <c r="S25" s="239">
        <v>1062.573291734861</v>
      </c>
      <c r="T25" s="239">
        <v>7198</v>
      </c>
      <c r="U25" s="239">
        <v>735</v>
      </c>
      <c r="V25" s="239">
        <v>1260</v>
      </c>
      <c r="W25" s="239">
        <v>999.29406375961889</v>
      </c>
      <c r="X25" s="240">
        <v>18598</v>
      </c>
    </row>
    <row r="26" spans="2:24" x14ac:dyDescent="0.15">
      <c r="B26" s="225" t="s">
        <v>164</v>
      </c>
      <c r="C26" s="244"/>
      <c r="D26" s="245"/>
      <c r="E26" s="236"/>
      <c r="F26" s="237"/>
      <c r="G26" s="133"/>
      <c r="H26" s="237"/>
      <c r="I26" s="236"/>
      <c r="J26" s="237"/>
      <c r="K26" s="133"/>
      <c r="L26" s="237"/>
      <c r="M26" s="236"/>
      <c r="N26" s="237"/>
      <c r="O26" s="133"/>
      <c r="P26" s="237"/>
      <c r="Q26" s="236"/>
      <c r="R26" s="237"/>
      <c r="S26" s="133"/>
      <c r="T26" s="237"/>
      <c r="U26" s="236"/>
      <c r="V26" s="237"/>
      <c r="W26" s="133"/>
      <c r="X26" s="237"/>
    </row>
    <row r="27" spans="2:24" x14ac:dyDescent="0.15">
      <c r="B27" s="225"/>
      <c r="C27" s="244"/>
      <c r="D27" s="245"/>
      <c r="E27" s="236"/>
      <c r="F27" s="237"/>
      <c r="G27" s="133"/>
      <c r="H27" s="237"/>
      <c r="I27" s="236"/>
      <c r="J27" s="237"/>
      <c r="K27" s="133"/>
      <c r="L27" s="237"/>
      <c r="M27" s="236"/>
      <c r="N27" s="237"/>
      <c r="O27" s="133"/>
      <c r="P27" s="237"/>
      <c r="Q27" s="236"/>
      <c r="R27" s="237"/>
      <c r="S27" s="133"/>
      <c r="T27" s="237"/>
      <c r="U27" s="236"/>
      <c r="V27" s="237"/>
      <c r="W27" s="133"/>
      <c r="X27" s="237"/>
    </row>
    <row r="28" spans="2:24" x14ac:dyDescent="0.15">
      <c r="B28" s="222" t="s">
        <v>151</v>
      </c>
      <c r="C28" s="244"/>
      <c r="D28" s="245"/>
      <c r="E28" s="236"/>
      <c r="F28" s="237"/>
      <c r="G28" s="133"/>
      <c r="H28" s="237"/>
      <c r="I28" s="236"/>
      <c r="J28" s="237"/>
      <c r="K28" s="133"/>
      <c r="L28" s="237"/>
      <c r="M28" s="236"/>
      <c r="N28" s="237"/>
      <c r="O28" s="133"/>
      <c r="P28" s="237"/>
      <c r="Q28" s="236"/>
      <c r="R28" s="237"/>
      <c r="S28" s="133"/>
      <c r="T28" s="237"/>
      <c r="U28" s="236"/>
      <c r="V28" s="237"/>
      <c r="W28" s="133"/>
      <c r="X28" s="237"/>
    </row>
    <row r="29" spans="2:24" x14ac:dyDescent="0.15">
      <c r="B29" s="246">
        <v>40519</v>
      </c>
      <c r="C29" s="247"/>
      <c r="D29" s="248">
        <v>40525</v>
      </c>
      <c r="E29" s="249">
        <v>630</v>
      </c>
      <c r="F29" s="250">
        <v>997.5</v>
      </c>
      <c r="G29" s="244">
        <v>746.50850713501654</v>
      </c>
      <c r="H29" s="250">
        <v>13497.7</v>
      </c>
      <c r="I29" s="249">
        <v>892.5</v>
      </c>
      <c r="J29" s="250">
        <v>1365</v>
      </c>
      <c r="K29" s="244">
        <v>1047.6677757444686</v>
      </c>
      <c r="L29" s="250">
        <v>5986.7</v>
      </c>
      <c r="M29" s="249">
        <v>945</v>
      </c>
      <c r="N29" s="250">
        <v>1365</v>
      </c>
      <c r="O29" s="244">
        <v>1049.6792218813237</v>
      </c>
      <c r="P29" s="250">
        <v>3518</v>
      </c>
      <c r="Q29" s="249">
        <v>945</v>
      </c>
      <c r="R29" s="250">
        <v>1365</v>
      </c>
      <c r="S29" s="244">
        <v>1054.0610900887791</v>
      </c>
      <c r="T29" s="250">
        <v>2639.8</v>
      </c>
      <c r="U29" s="249">
        <v>840</v>
      </c>
      <c r="V29" s="250">
        <v>1260</v>
      </c>
      <c r="W29" s="244">
        <v>988.22051696284348</v>
      </c>
      <c r="X29" s="250">
        <v>5663.3</v>
      </c>
    </row>
    <row r="30" spans="2:24" x14ac:dyDescent="0.15">
      <c r="B30" s="246" t="s">
        <v>152</v>
      </c>
      <c r="C30" s="247"/>
      <c r="D30" s="248"/>
      <c r="E30" s="236"/>
      <c r="F30" s="237"/>
      <c r="G30" s="133"/>
      <c r="H30" s="237"/>
      <c r="I30" s="236"/>
      <c r="J30" s="237"/>
      <c r="K30" s="133"/>
      <c r="L30" s="237"/>
      <c r="M30" s="236"/>
      <c r="N30" s="237"/>
      <c r="O30" s="133"/>
      <c r="P30" s="237"/>
      <c r="Q30" s="236"/>
      <c r="R30" s="237"/>
      <c r="S30" s="133"/>
      <c r="T30" s="237"/>
      <c r="U30" s="236"/>
      <c r="V30" s="237"/>
      <c r="W30" s="133"/>
      <c r="X30" s="237"/>
    </row>
    <row r="31" spans="2:24" x14ac:dyDescent="0.15">
      <c r="B31" s="246">
        <v>40526</v>
      </c>
      <c r="C31" s="247"/>
      <c r="D31" s="248">
        <v>40532</v>
      </c>
      <c r="E31" s="249">
        <v>630</v>
      </c>
      <c r="F31" s="250">
        <v>976.5</v>
      </c>
      <c r="G31" s="244">
        <v>770.40213359492373</v>
      </c>
      <c r="H31" s="250">
        <v>11184.4</v>
      </c>
      <c r="I31" s="249">
        <v>787.5</v>
      </c>
      <c r="J31" s="250">
        <v>1312.5</v>
      </c>
      <c r="K31" s="244">
        <v>1033.8026988422794</v>
      </c>
      <c r="L31" s="250">
        <v>5416.2</v>
      </c>
      <c r="M31" s="249">
        <v>787.5</v>
      </c>
      <c r="N31" s="250">
        <v>1365</v>
      </c>
      <c r="O31" s="244">
        <v>1044.7470288624786</v>
      </c>
      <c r="P31" s="250">
        <v>2997.1</v>
      </c>
      <c r="Q31" s="249">
        <v>892.5</v>
      </c>
      <c r="R31" s="250">
        <v>1365</v>
      </c>
      <c r="S31" s="244">
        <v>1055.9760866603078</v>
      </c>
      <c r="T31" s="250">
        <v>1273.7</v>
      </c>
      <c r="U31" s="249">
        <v>735</v>
      </c>
      <c r="V31" s="250">
        <v>1239</v>
      </c>
      <c r="W31" s="244">
        <v>985.97695794155732</v>
      </c>
      <c r="X31" s="250">
        <v>5950.2</v>
      </c>
    </row>
    <row r="32" spans="2:24" x14ac:dyDescent="0.15">
      <c r="B32" s="246" t="s">
        <v>153</v>
      </c>
      <c r="C32" s="247"/>
      <c r="D32" s="248"/>
      <c r="E32" s="236"/>
      <c r="F32" s="237"/>
      <c r="G32" s="133"/>
      <c r="H32" s="237"/>
      <c r="I32" s="236"/>
      <c r="J32" s="237"/>
      <c r="K32" s="133"/>
      <c r="L32" s="237"/>
      <c r="M32" s="236"/>
      <c r="N32" s="237"/>
      <c r="O32" s="133"/>
      <c r="P32" s="237"/>
      <c r="Q32" s="236"/>
      <c r="R32" s="237"/>
      <c r="S32" s="133"/>
      <c r="T32" s="237"/>
      <c r="U32" s="236"/>
      <c r="V32" s="237"/>
      <c r="W32" s="133"/>
      <c r="X32" s="237"/>
    </row>
    <row r="33" spans="2:24" x14ac:dyDescent="0.15">
      <c r="B33" s="246">
        <v>40533</v>
      </c>
      <c r="C33" s="247"/>
      <c r="D33" s="248">
        <v>40539</v>
      </c>
      <c r="E33" s="249">
        <v>682.5</v>
      </c>
      <c r="F33" s="250">
        <v>892.5</v>
      </c>
      <c r="G33" s="244">
        <v>749.51893786224548</v>
      </c>
      <c r="H33" s="250">
        <v>12387.8</v>
      </c>
      <c r="I33" s="249">
        <v>840</v>
      </c>
      <c r="J33" s="250">
        <v>1344</v>
      </c>
      <c r="K33" s="244">
        <v>1073.6649508711862</v>
      </c>
      <c r="L33" s="250">
        <v>6588.5</v>
      </c>
      <c r="M33" s="249">
        <v>892.5</v>
      </c>
      <c r="N33" s="250">
        <v>1365</v>
      </c>
      <c r="O33" s="244">
        <v>1080.4319560272934</v>
      </c>
      <c r="P33" s="250">
        <v>2396.9</v>
      </c>
      <c r="Q33" s="249">
        <v>945</v>
      </c>
      <c r="R33" s="250">
        <v>1365</v>
      </c>
      <c r="S33" s="244">
        <v>1082.6280465623863</v>
      </c>
      <c r="T33" s="250">
        <v>2922.4</v>
      </c>
      <c r="U33" s="249">
        <v>840</v>
      </c>
      <c r="V33" s="250">
        <v>1155</v>
      </c>
      <c r="W33" s="244">
        <v>1013.6249293758709</v>
      </c>
      <c r="X33" s="250">
        <v>6169.1</v>
      </c>
    </row>
    <row r="34" spans="2:24" x14ac:dyDescent="0.15">
      <c r="B34" s="246" t="s">
        <v>154</v>
      </c>
      <c r="C34" s="247"/>
      <c r="D34" s="248"/>
      <c r="E34" s="236"/>
      <c r="F34" s="237"/>
      <c r="G34" s="133"/>
      <c r="H34" s="237"/>
      <c r="I34" s="236"/>
      <c r="J34" s="237"/>
      <c r="K34" s="133"/>
      <c r="L34" s="237"/>
      <c r="M34" s="236"/>
      <c r="N34" s="237"/>
      <c r="O34" s="133"/>
      <c r="P34" s="237"/>
      <c r="Q34" s="236"/>
      <c r="R34" s="237"/>
      <c r="S34" s="133"/>
      <c r="T34" s="237"/>
      <c r="U34" s="236"/>
      <c r="V34" s="237"/>
      <c r="W34" s="133"/>
      <c r="X34" s="237"/>
    </row>
    <row r="35" spans="2:24" ht="12" customHeight="1" x14ac:dyDescent="0.15">
      <c r="B35" s="246"/>
      <c r="C35" s="247"/>
      <c r="D35" s="248">
        <v>40906</v>
      </c>
      <c r="E35" s="249"/>
      <c r="F35" s="250"/>
      <c r="G35" s="244"/>
      <c r="H35" s="250">
        <v>7985</v>
      </c>
      <c r="I35" s="249"/>
      <c r="J35" s="250"/>
      <c r="K35" s="244"/>
      <c r="L35" s="250">
        <v>1224</v>
      </c>
      <c r="M35" s="249"/>
      <c r="N35" s="250"/>
      <c r="O35" s="244"/>
      <c r="P35" s="250">
        <v>865</v>
      </c>
      <c r="Q35" s="249"/>
      <c r="R35" s="250"/>
      <c r="S35" s="244"/>
      <c r="T35" s="250">
        <v>362</v>
      </c>
      <c r="U35" s="249"/>
      <c r="V35" s="250"/>
      <c r="W35" s="244"/>
      <c r="X35" s="250">
        <v>815</v>
      </c>
    </row>
    <row r="36" spans="2:24" ht="12" customHeight="1" x14ac:dyDescent="0.15">
      <c r="B36" s="246" t="s">
        <v>155</v>
      </c>
      <c r="C36" s="247"/>
      <c r="D36" s="248"/>
      <c r="E36" s="236"/>
      <c r="F36" s="237"/>
      <c r="G36" s="133"/>
      <c r="H36" s="237"/>
      <c r="I36" s="236"/>
      <c r="J36" s="237"/>
      <c r="K36" s="133"/>
      <c r="L36" s="237"/>
      <c r="M36" s="236"/>
      <c r="N36" s="237"/>
      <c r="O36" s="133"/>
      <c r="P36" s="237"/>
      <c r="Q36" s="236"/>
      <c r="R36" s="237"/>
      <c r="S36" s="133"/>
      <c r="T36" s="237"/>
      <c r="U36" s="236"/>
      <c r="V36" s="237"/>
      <c r="W36" s="133"/>
      <c r="X36" s="237"/>
    </row>
    <row r="37" spans="2:24" ht="12" customHeight="1" x14ac:dyDescent="0.15">
      <c r="B37" s="252"/>
      <c r="C37" s="253"/>
      <c r="D37" s="254"/>
      <c r="E37" s="275"/>
      <c r="F37" s="276"/>
      <c r="G37" s="277"/>
      <c r="H37" s="276"/>
      <c r="I37" s="275"/>
      <c r="J37" s="276"/>
      <c r="K37" s="277"/>
      <c r="L37" s="276"/>
      <c r="M37" s="275"/>
      <c r="N37" s="276"/>
      <c r="O37" s="277"/>
      <c r="P37" s="276"/>
      <c r="Q37" s="275"/>
      <c r="R37" s="276"/>
      <c r="S37" s="277"/>
      <c r="T37" s="276"/>
      <c r="U37" s="275"/>
      <c r="V37" s="276"/>
      <c r="W37" s="277"/>
      <c r="X37" s="276"/>
    </row>
    <row r="38" spans="2:24" ht="6" customHeight="1" x14ac:dyDescent="0.15">
      <c r="B38" s="223"/>
      <c r="C38" s="244"/>
      <c r="D38" s="244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</row>
    <row r="39" spans="2:24" ht="12.75" customHeight="1" x14ac:dyDescent="0.15">
      <c r="B39" s="217"/>
    </row>
    <row r="40" spans="2:24" ht="12.75" customHeight="1" x14ac:dyDescent="0.15">
      <c r="B40" s="255"/>
    </row>
    <row r="41" spans="2:24" x14ac:dyDescent="0.15">
      <c r="B41" s="255"/>
    </row>
    <row r="42" spans="2:24" x14ac:dyDescent="0.15">
      <c r="B42" s="255"/>
    </row>
  </sheetData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42"/>
  <sheetViews>
    <sheetView zoomScale="75" zoomScaleNormal="75" workbookViewId="0"/>
  </sheetViews>
  <sheetFormatPr defaultColWidth="7.5" defaultRowHeight="12" x14ac:dyDescent="0.15"/>
  <cols>
    <col min="1" max="1" width="0.75" style="216" customWidth="1"/>
    <col min="2" max="2" width="6.125" style="216" customWidth="1"/>
    <col min="3" max="3" width="3.375" style="216" customWidth="1"/>
    <col min="4" max="4" width="5.875" style="216" customWidth="1"/>
    <col min="5" max="5" width="5.5" style="216" customWidth="1"/>
    <col min="6" max="7" width="5.875" style="216" customWidth="1"/>
    <col min="8" max="8" width="8.125" style="216" customWidth="1"/>
    <col min="9" max="9" width="5.75" style="216" customWidth="1"/>
    <col min="10" max="11" width="5.875" style="216" customWidth="1"/>
    <col min="12" max="12" width="8.125" style="216" customWidth="1"/>
    <col min="13" max="16384" width="7.5" style="216"/>
  </cols>
  <sheetData>
    <row r="3" spans="2:24" x14ac:dyDescent="0.15">
      <c r="B3" s="185" t="s">
        <v>178</v>
      </c>
    </row>
    <row r="4" spans="2:24" x14ac:dyDescent="0.15">
      <c r="L4" s="217" t="s">
        <v>117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</row>
    <row r="6" spans="2:24" x14ac:dyDescent="0.15">
      <c r="B6" s="271"/>
      <c r="C6" s="220" t="s">
        <v>118</v>
      </c>
      <c r="D6" s="221"/>
      <c r="E6" s="259" t="s">
        <v>167</v>
      </c>
      <c r="F6" s="260"/>
      <c r="G6" s="260"/>
      <c r="H6" s="261"/>
      <c r="I6" s="241" t="s">
        <v>169</v>
      </c>
      <c r="J6" s="242"/>
      <c r="K6" s="242"/>
      <c r="L6" s="243"/>
    </row>
    <row r="7" spans="2:24" x14ac:dyDescent="0.15">
      <c r="B7" s="222" t="s">
        <v>124</v>
      </c>
      <c r="C7" s="223"/>
      <c r="D7" s="224"/>
      <c r="E7" s="228" t="s">
        <v>125</v>
      </c>
      <c r="F7" s="226" t="s">
        <v>126</v>
      </c>
      <c r="G7" s="229" t="s">
        <v>127</v>
      </c>
      <c r="H7" s="226" t="s">
        <v>128</v>
      </c>
      <c r="I7" s="228" t="s">
        <v>125</v>
      </c>
      <c r="J7" s="226" t="s">
        <v>126</v>
      </c>
      <c r="K7" s="229" t="s">
        <v>127</v>
      </c>
      <c r="L7" s="226" t="s">
        <v>128</v>
      </c>
    </row>
    <row r="8" spans="2:24" x14ac:dyDescent="0.15">
      <c r="B8" s="231"/>
      <c r="C8" s="218"/>
      <c r="D8" s="218"/>
      <c r="E8" s="232"/>
      <c r="F8" s="233"/>
      <c r="G8" s="234" t="s">
        <v>129</v>
      </c>
      <c r="H8" s="233"/>
      <c r="I8" s="232"/>
      <c r="J8" s="233"/>
      <c r="K8" s="234" t="s">
        <v>129</v>
      </c>
      <c r="L8" s="233"/>
    </row>
    <row r="9" spans="2:24" ht="14.1" customHeight="1" x14ac:dyDescent="0.15">
      <c r="B9" s="219" t="s">
        <v>95</v>
      </c>
      <c r="C9" s="229">
        <v>18</v>
      </c>
      <c r="D9" s="272" t="s">
        <v>96</v>
      </c>
      <c r="E9" s="219">
        <v>840</v>
      </c>
      <c r="F9" s="273">
        <v>1050</v>
      </c>
      <c r="G9" s="274">
        <v>943</v>
      </c>
      <c r="H9" s="273">
        <v>27738</v>
      </c>
      <c r="I9" s="219">
        <v>1517</v>
      </c>
      <c r="J9" s="273">
        <v>1757</v>
      </c>
      <c r="K9" s="274">
        <v>1670</v>
      </c>
      <c r="L9" s="273">
        <v>163446</v>
      </c>
      <c r="M9" s="236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</row>
    <row r="10" spans="2:24" ht="14.1" customHeight="1" x14ac:dyDescent="0.15">
      <c r="B10" s="236"/>
      <c r="C10" s="227">
        <v>19</v>
      </c>
      <c r="D10" s="133"/>
      <c r="E10" s="236">
        <v>735</v>
      </c>
      <c r="F10" s="237">
        <v>1155</v>
      </c>
      <c r="G10" s="133">
        <v>923</v>
      </c>
      <c r="H10" s="237">
        <v>371341</v>
      </c>
      <c r="I10" s="236">
        <v>1226</v>
      </c>
      <c r="J10" s="237">
        <v>1733</v>
      </c>
      <c r="K10" s="133">
        <v>1478</v>
      </c>
      <c r="L10" s="237">
        <v>2035723</v>
      </c>
      <c r="M10" s="236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</row>
    <row r="11" spans="2:24" ht="14.1" customHeight="1" x14ac:dyDescent="0.15">
      <c r="B11" s="236"/>
      <c r="C11" s="227">
        <v>20</v>
      </c>
      <c r="D11" s="133"/>
      <c r="E11" s="236">
        <v>735</v>
      </c>
      <c r="F11" s="237">
        <v>1155</v>
      </c>
      <c r="G11" s="133">
        <v>914</v>
      </c>
      <c r="H11" s="237">
        <v>401807</v>
      </c>
      <c r="I11" s="236">
        <v>1260</v>
      </c>
      <c r="J11" s="237">
        <v>1581</v>
      </c>
      <c r="K11" s="133">
        <v>1390</v>
      </c>
      <c r="L11" s="237">
        <v>2070816</v>
      </c>
      <c r="M11" s="236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</row>
    <row r="12" spans="2:24" ht="14.1" customHeight="1" x14ac:dyDescent="0.15">
      <c r="B12" s="231"/>
      <c r="C12" s="234">
        <v>21</v>
      </c>
      <c r="D12" s="218"/>
      <c r="E12" s="231">
        <v>735</v>
      </c>
      <c r="F12" s="239">
        <v>1103</v>
      </c>
      <c r="G12" s="218">
        <v>902</v>
      </c>
      <c r="H12" s="239">
        <v>398965</v>
      </c>
      <c r="I12" s="231">
        <v>1208</v>
      </c>
      <c r="J12" s="239">
        <v>1518</v>
      </c>
      <c r="K12" s="218">
        <v>1377</v>
      </c>
      <c r="L12" s="239">
        <v>2644060</v>
      </c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</row>
    <row r="13" spans="2:24" ht="14.1" customHeight="1" x14ac:dyDescent="0.15">
      <c r="B13" s="204"/>
      <c r="C13" s="196">
        <v>12</v>
      </c>
      <c r="D13" s="209"/>
      <c r="E13" s="236">
        <v>819</v>
      </c>
      <c r="F13" s="237">
        <v>1103</v>
      </c>
      <c r="G13" s="133">
        <v>938</v>
      </c>
      <c r="H13" s="237">
        <v>39568</v>
      </c>
      <c r="I13" s="236">
        <v>1260</v>
      </c>
      <c r="J13" s="237">
        <v>1499</v>
      </c>
      <c r="K13" s="133">
        <v>1407</v>
      </c>
      <c r="L13" s="237">
        <v>252419</v>
      </c>
    </row>
    <row r="14" spans="2:24" ht="14.1" customHeight="1" x14ac:dyDescent="0.15">
      <c r="B14" s="204" t="s">
        <v>99</v>
      </c>
      <c r="C14" s="196">
        <v>1</v>
      </c>
      <c r="D14" s="209" t="s">
        <v>2</v>
      </c>
      <c r="E14" s="236">
        <v>788</v>
      </c>
      <c r="F14" s="237">
        <v>1034</v>
      </c>
      <c r="G14" s="133">
        <v>886</v>
      </c>
      <c r="H14" s="237">
        <v>32635</v>
      </c>
      <c r="I14" s="236">
        <v>1260</v>
      </c>
      <c r="J14" s="237">
        <v>1399</v>
      </c>
      <c r="K14" s="133">
        <v>1318</v>
      </c>
      <c r="L14" s="237">
        <v>214068</v>
      </c>
    </row>
    <row r="15" spans="2:24" ht="14.1" customHeight="1" x14ac:dyDescent="0.15">
      <c r="B15" s="204"/>
      <c r="C15" s="196">
        <v>2</v>
      </c>
      <c r="D15" s="209"/>
      <c r="E15" s="236">
        <v>735</v>
      </c>
      <c r="F15" s="237">
        <v>1036</v>
      </c>
      <c r="G15" s="133">
        <v>848</v>
      </c>
      <c r="H15" s="237">
        <v>33667</v>
      </c>
      <c r="I15" s="236">
        <v>1260</v>
      </c>
      <c r="J15" s="237">
        <v>1439</v>
      </c>
      <c r="K15" s="133">
        <v>1337</v>
      </c>
      <c r="L15" s="237">
        <v>182148</v>
      </c>
    </row>
    <row r="16" spans="2:24" ht="14.1" customHeight="1" x14ac:dyDescent="0.15">
      <c r="B16" s="204"/>
      <c r="C16" s="196">
        <v>3</v>
      </c>
      <c r="D16" s="209"/>
      <c r="E16" s="236">
        <v>735</v>
      </c>
      <c r="F16" s="237">
        <v>998</v>
      </c>
      <c r="G16" s="133">
        <v>838</v>
      </c>
      <c r="H16" s="237">
        <v>35098</v>
      </c>
      <c r="I16" s="236">
        <v>1259</v>
      </c>
      <c r="J16" s="237">
        <v>1527</v>
      </c>
      <c r="K16" s="133">
        <v>1381</v>
      </c>
      <c r="L16" s="237">
        <v>247853</v>
      </c>
    </row>
    <row r="17" spans="2:12" ht="14.1" customHeight="1" x14ac:dyDescent="0.15">
      <c r="B17" s="204"/>
      <c r="C17" s="196">
        <v>4</v>
      </c>
      <c r="D17" s="209"/>
      <c r="E17" s="236">
        <v>735</v>
      </c>
      <c r="F17" s="237">
        <v>998</v>
      </c>
      <c r="G17" s="133">
        <v>839</v>
      </c>
      <c r="H17" s="237">
        <v>17012</v>
      </c>
      <c r="I17" s="236">
        <v>1277</v>
      </c>
      <c r="J17" s="237">
        <v>1527</v>
      </c>
      <c r="K17" s="133">
        <v>1441</v>
      </c>
      <c r="L17" s="237">
        <v>131032</v>
      </c>
    </row>
    <row r="18" spans="2:12" ht="14.1" customHeight="1" x14ac:dyDescent="0.15">
      <c r="B18" s="204"/>
      <c r="C18" s="196">
        <v>5</v>
      </c>
      <c r="D18" s="209"/>
      <c r="E18" s="236">
        <v>683</v>
      </c>
      <c r="F18" s="237">
        <v>998</v>
      </c>
      <c r="G18" s="133">
        <v>832</v>
      </c>
      <c r="H18" s="237">
        <v>21629</v>
      </c>
      <c r="I18" s="236">
        <v>1305</v>
      </c>
      <c r="J18" s="237">
        <v>1565</v>
      </c>
      <c r="K18" s="133">
        <v>1461</v>
      </c>
      <c r="L18" s="237">
        <v>228689</v>
      </c>
    </row>
    <row r="19" spans="2:12" ht="14.1" customHeight="1" x14ac:dyDescent="0.15">
      <c r="B19" s="204"/>
      <c r="C19" s="196">
        <v>6</v>
      </c>
      <c r="D19" s="209"/>
      <c r="E19" s="236">
        <v>683</v>
      </c>
      <c r="F19" s="237">
        <v>998</v>
      </c>
      <c r="G19" s="133">
        <v>810</v>
      </c>
      <c r="H19" s="237">
        <v>20792</v>
      </c>
      <c r="I19" s="236">
        <v>1218</v>
      </c>
      <c r="J19" s="237">
        <v>1483</v>
      </c>
      <c r="K19" s="133">
        <v>1364</v>
      </c>
      <c r="L19" s="237">
        <v>212910</v>
      </c>
    </row>
    <row r="20" spans="2:12" ht="14.1" customHeight="1" x14ac:dyDescent="0.15">
      <c r="B20" s="204"/>
      <c r="C20" s="196">
        <v>7</v>
      </c>
      <c r="D20" s="209"/>
      <c r="E20" s="236">
        <v>630</v>
      </c>
      <c r="F20" s="237">
        <v>945</v>
      </c>
      <c r="G20" s="133">
        <v>754</v>
      </c>
      <c r="H20" s="237">
        <v>13867</v>
      </c>
      <c r="I20" s="236">
        <v>1089</v>
      </c>
      <c r="J20" s="237">
        <v>1418</v>
      </c>
      <c r="K20" s="133">
        <v>1229</v>
      </c>
      <c r="L20" s="237">
        <v>169274</v>
      </c>
    </row>
    <row r="21" spans="2:12" ht="14.1" customHeight="1" x14ac:dyDescent="0.15">
      <c r="B21" s="204"/>
      <c r="C21" s="196">
        <v>8</v>
      </c>
      <c r="D21" s="209"/>
      <c r="E21" s="236">
        <v>630</v>
      </c>
      <c r="F21" s="237">
        <v>945</v>
      </c>
      <c r="G21" s="133">
        <v>752</v>
      </c>
      <c r="H21" s="237">
        <v>25085</v>
      </c>
      <c r="I21" s="236">
        <v>1050</v>
      </c>
      <c r="J21" s="237">
        <v>1417</v>
      </c>
      <c r="K21" s="133">
        <v>1285</v>
      </c>
      <c r="L21" s="237">
        <v>162543</v>
      </c>
    </row>
    <row r="22" spans="2:12" ht="14.1" customHeight="1" x14ac:dyDescent="0.15">
      <c r="B22" s="204"/>
      <c r="C22" s="196">
        <v>9</v>
      </c>
      <c r="D22" s="209"/>
      <c r="E22" s="236">
        <v>683</v>
      </c>
      <c r="F22" s="237">
        <v>945</v>
      </c>
      <c r="G22" s="133">
        <v>806</v>
      </c>
      <c r="H22" s="237">
        <v>23348</v>
      </c>
      <c r="I22" s="236">
        <v>1082</v>
      </c>
      <c r="J22" s="237">
        <v>1442</v>
      </c>
      <c r="K22" s="133">
        <v>1269</v>
      </c>
      <c r="L22" s="237">
        <v>172633</v>
      </c>
    </row>
    <row r="23" spans="2:12" ht="14.1" customHeight="1" x14ac:dyDescent="0.15">
      <c r="B23" s="204"/>
      <c r="C23" s="196">
        <v>10</v>
      </c>
      <c r="D23" s="209"/>
      <c r="E23" s="237">
        <v>630</v>
      </c>
      <c r="F23" s="237">
        <v>945.10500000000002</v>
      </c>
      <c r="G23" s="237">
        <v>795.60928574121931</v>
      </c>
      <c r="H23" s="237">
        <v>29862</v>
      </c>
      <c r="I23" s="237">
        <v>1155</v>
      </c>
      <c r="J23" s="237">
        <v>1441.65</v>
      </c>
      <c r="K23" s="237">
        <v>1325.1138408276379</v>
      </c>
      <c r="L23" s="237">
        <v>188967.9</v>
      </c>
    </row>
    <row r="24" spans="2:12" ht="14.1" customHeight="1" x14ac:dyDescent="0.15">
      <c r="B24" s="204"/>
      <c r="C24" s="196">
        <v>11</v>
      </c>
      <c r="D24" s="209"/>
      <c r="E24" s="237">
        <v>682.5</v>
      </c>
      <c r="F24" s="237">
        <v>1050</v>
      </c>
      <c r="G24" s="237">
        <v>848.47228758169922</v>
      </c>
      <c r="H24" s="237">
        <v>34741.699999999997</v>
      </c>
      <c r="I24" s="237">
        <v>1125.6000000000001</v>
      </c>
      <c r="J24" s="237">
        <v>1575</v>
      </c>
      <c r="K24" s="237">
        <v>1332.0276217897833</v>
      </c>
      <c r="L24" s="238">
        <v>198431.4</v>
      </c>
    </row>
    <row r="25" spans="2:12" ht="14.1" customHeight="1" x14ac:dyDescent="0.15">
      <c r="B25" s="197"/>
      <c r="C25" s="201">
        <v>12</v>
      </c>
      <c r="D25" s="210"/>
      <c r="E25" s="239">
        <v>682.5</v>
      </c>
      <c r="F25" s="239">
        <v>1050</v>
      </c>
      <c r="G25" s="239">
        <v>857.88025859883362</v>
      </c>
      <c r="H25" s="239">
        <v>33431</v>
      </c>
      <c r="I25" s="239">
        <v>1102.5</v>
      </c>
      <c r="J25" s="239">
        <v>1512</v>
      </c>
      <c r="K25" s="239">
        <v>1345.1475639096466</v>
      </c>
      <c r="L25" s="240">
        <v>174836</v>
      </c>
    </row>
    <row r="26" spans="2:12" x14ac:dyDescent="0.15">
      <c r="B26" s="225" t="s">
        <v>164</v>
      </c>
      <c r="C26" s="244"/>
      <c r="D26" s="245"/>
      <c r="E26" s="236"/>
      <c r="F26" s="237"/>
      <c r="G26" s="133"/>
      <c r="H26" s="237"/>
      <c r="I26" s="236"/>
      <c r="J26" s="237"/>
      <c r="K26" s="133"/>
      <c r="L26" s="237"/>
    </row>
    <row r="27" spans="2:12" x14ac:dyDescent="0.15">
      <c r="B27" s="225"/>
      <c r="C27" s="244"/>
      <c r="D27" s="245"/>
      <c r="E27" s="236"/>
      <c r="F27" s="237"/>
      <c r="G27" s="133"/>
      <c r="H27" s="237"/>
      <c r="I27" s="236"/>
      <c r="J27" s="237"/>
      <c r="K27" s="133"/>
      <c r="L27" s="237"/>
    </row>
    <row r="28" spans="2:12" x14ac:dyDescent="0.15">
      <c r="B28" s="222" t="s">
        <v>151</v>
      </c>
      <c r="C28" s="244"/>
      <c r="D28" s="245"/>
      <c r="E28" s="236"/>
      <c r="F28" s="237"/>
      <c r="G28" s="133"/>
      <c r="H28" s="237"/>
      <c r="I28" s="236"/>
      <c r="J28" s="237"/>
      <c r="K28" s="133"/>
      <c r="L28" s="237"/>
    </row>
    <row r="29" spans="2:12" x14ac:dyDescent="0.15">
      <c r="B29" s="246">
        <v>40519</v>
      </c>
      <c r="C29" s="247"/>
      <c r="D29" s="248">
        <v>40525</v>
      </c>
      <c r="E29" s="249">
        <v>682.5</v>
      </c>
      <c r="F29" s="250">
        <v>997.5</v>
      </c>
      <c r="G29" s="244">
        <v>839.33217600856801</v>
      </c>
      <c r="H29" s="250">
        <v>7079.8</v>
      </c>
      <c r="I29" s="249">
        <v>1102.5</v>
      </c>
      <c r="J29" s="250">
        <v>1512</v>
      </c>
      <c r="K29" s="244">
        <v>1290.7298404950377</v>
      </c>
      <c r="L29" s="250">
        <v>54410.3</v>
      </c>
    </row>
    <row r="30" spans="2:12" x14ac:dyDescent="0.15">
      <c r="B30" s="246" t="s">
        <v>152</v>
      </c>
      <c r="C30" s="247"/>
      <c r="D30" s="248"/>
      <c r="E30" s="236"/>
      <c r="F30" s="237"/>
      <c r="G30" s="133"/>
      <c r="H30" s="237"/>
      <c r="I30" s="236"/>
      <c r="J30" s="237"/>
      <c r="K30" s="133"/>
      <c r="L30" s="237"/>
    </row>
    <row r="31" spans="2:12" x14ac:dyDescent="0.15">
      <c r="B31" s="246">
        <v>40526</v>
      </c>
      <c r="C31" s="247"/>
      <c r="D31" s="248">
        <v>40532</v>
      </c>
      <c r="E31" s="249">
        <v>682.5</v>
      </c>
      <c r="F31" s="250">
        <v>997.5</v>
      </c>
      <c r="G31" s="244">
        <v>831.38120508273414</v>
      </c>
      <c r="H31" s="250">
        <v>11896.6</v>
      </c>
      <c r="I31" s="249">
        <v>1107.75</v>
      </c>
      <c r="J31" s="250">
        <v>1512</v>
      </c>
      <c r="K31" s="244">
        <v>1355.0857356177303</v>
      </c>
      <c r="L31" s="250">
        <v>48884.9</v>
      </c>
    </row>
    <row r="32" spans="2:12" x14ac:dyDescent="0.15">
      <c r="B32" s="246" t="s">
        <v>153</v>
      </c>
      <c r="C32" s="247"/>
      <c r="D32" s="248"/>
      <c r="E32" s="236"/>
      <c r="F32" s="237"/>
      <c r="G32" s="133"/>
      <c r="H32" s="237"/>
      <c r="I32" s="236"/>
      <c r="J32" s="237"/>
      <c r="K32" s="133"/>
      <c r="L32" s="237"/>
    </row>
    <row r="33" spans="2:12" x14ac:dyDescent="0.15">
      <c r="B33" s="246">
        <v>40533</v>
      </c>
      <c r="C33" s="247"/>
      <c r="D33" s="248">
        <v>40539</v>
      </c>
      <c r="E33" s="249">
        <v>682.5</v>
      </c>
      <c r="F33" s="250">
        <v>1050</v>
      </c>
      <c r="G33" s="244">
        <v>886.52885243418757</v>
      </c>
      <c r="H33" s="250">
        <v>11859.5</v>
      </c>
      <c r="I33" s="249">
        <v>1102.5</v>
      </c>
      <c r="J33" s="250">
        <v>1512</v>
      </c>
      <c r="K33" s="244">
        <v>1373.5182573924023</v>
      </c>
      <c r="L33" s="250">
        <v>49977.9</v>
      </c>
    </row>
    <row r="34" spans="2:12" x14ac:dyDescent="0.15">
      <c r="B34" s="246" t="s">
        <v>154</v>
      </c>
      <c r="C34" s="247"/>
      <c r="D34" s="248"/>
      <c r="E34" s="236"/>
      <c r="F34" s="237"/>
      <c r="G34" s="133"/>
      <c r="H34" s="237"/>
      <c r="I34" s="236"/>
      <c r="J34" s="237"/>
      <c r="K34" s="133"/>
      <c r="L34" s="237"/>
    </row>
    <row r="35" spans="2:12" ht="12" customHeight="1" x14ac:dyDescent="0.15">
      <c r="B35" s="246"/>
      <c r="C35" s="247"/>
      <c r="D35" s="248"/>
      <c r="E35" s="249"/>
      <c r="F35" s="250"/>
      <c r="G35" s="244"/>
      <c r="H35" s="250">
        <v>2595</v>
      </c>
      <c r="I35" s="249"/>
      <c r="J35" s="250"/>
      <c r="K35" s="244"/>
      <c r="L35" s="250">
        <v>21563</v>
      </c>
    </row>
    <row r="36" spans="2:12" ht="12" customHeight="1" x14ac:dyDescent="0.15">
      <c r="B36" s="246" t="s">
        <v>155</v>
      </c>
      <c r="C36" s="247"/>
      <c r="D36" s="248"/>
      <c r="E36" s="236"/>
      <c r="F36" s="237"/>
      <c r="G36" s="133"/>
      <c r="H36" s="237"/>
      <c r="I36" s="236"/>
      <c r="J36" s="237"/>
      <c r="K36" s="133"/>
      <c r="L36" s="237"/>
    </row>
    <row r="37" spans="2:12" ht="12" customHeight="1" x14ac:dyDescent="0.15">
      <c r="B37" s="252"/>
      <c r="C37" s="253"/>
      <c r="D37" s="254"/>
      <c r="E37" s="275"/>
      <c r="F37" s="276"/>
      <c r="G37" s="277"/>
      <c r="H37" s="276"/>
      <c r="I37" s="275"/>
      <c r="J37" s="276"/>
      <c r="K37" s="277"/>
      <c r="L37" s="276"/>
    </row>
    <row r="38" spans="2:12" ht="6" customHeight="1" x14ac:dyDescent="0.15">
      <c r="B38" s="223"/>
      <c r="C38" s="244"/>
      <c r="D38" s="244"/>
      <c r="E38" s="133"/>
      <c r="F38" s="133"/>
      <c r="G38" s="133"/>
      <c r="H38" s="133"/>
      <c r="I38" s="133"/>
      <c r="J38" s="133"/>
      <c r="K38" s="133"/>
      <c r="L38" s="133"/>
    </row>
    <row r="39" spans="2:12" ht="12.75" customHeight="1" x14ac:dyDescent="0.15">
      <c r="B39" s="217"/>
    </row>
    <row r="40" spans="2:12" ht="12.75" customHeight="1" x14ac:dyDescent="0.15">
      <c r="B40" s="255"/>
    </row>
    <row r="41" spans="2:12" x14ac:dyDescent="0.15">
      <c r="B41" s="255"/>
    </row>
    <row r="42" spans="2:12" x14ac:dyDescent="0.15">
      <c r="B42" s="255"/>
    </row>
  </sheetData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X45"/>
  <sheetViews>
    <sheetView zoomScale="74" zoomScaleNormal="74" workbookViewId="0"/>
  </sheetViews>
  <sheetFormatPr defaultColWidth="7.5" defaultRowHeight="12" x14ac:dyDescent="0.15"/>
  <cols>
    <col min="1" max="1" width="1.625" style="185" customWidth="1"/>
    <col min="2" max="2" width="4.125" style="185" customWidth="1"/>
    <col min="3" max="3" width="3.125" style="185" customWidth="1"/>
    <col min="4" max="4" width="2.625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9" width="5.875" style="185" customWidth="1"/>
    <col min="20" max="20" width="8.125" style="185" customWidth="1"/>
    <col min="21" max="23" width="5.875" style="185" customWidth="1"/>
    <col min="24" max="24" width="8.125" style="185" customWidth="1"/>
    <col min="25" max="16384" width="7.5" style="185"/>
  </cols>
  <sheetData>
    <row r="3" spans="2:24" x14ac:dyDescent="0.15">
      <c r="B3" s="185" t="s">
        <v>178</v>
      </c>
    </row>
    <row r="4" spans="2:24" ht="11.25" customHeight="1" x14ac:dyDescent="0.15">
      <c r="X4" s="186" t="s">
        <v>170</v>
      </c>
    </row>
    <row r="5" spans="2:24" ht="6" customHeight="1" x14ac:dyDescent="0.15">
      <c r="B5" s="198"/>
      <c r="C5" s="198"/>
      <c r="D5" s="198"/>
      <c r="E5" s="198"/>
      <c r="F5" s="132"/>
      <c r="I5" s="198"/>
      <c r="J5" s="132"/>
      <c r="Q5" s="198"/>
      <c r="R5" s="198"/>
      <c r="S5" s="198"/>
      <c r="T5" s="198"/>
      <c r="U5" s="198"/>
      <c r="V5" s="198"/>
      <c r="W5" s="198"/>
      <c r="X5" s="198"/>
    </row>
    <row r="6" spans="2:24" ht="13.5" customHeight="1" x14ac:dyDescent="0.15">
      <c r="B6" s="219"/>
      <c r="C6" s="220" t="s">
        <v>118</v>
      </c>
      <c r="D6" s="221"/>
      <c r="E6" s="725" t="s">
        <v>122</v>
      </c>
      <c r="F6" s="726"/>
      <c r="G6" s="726"/>
      <c r="H6" s="727"/>
      <c r="I6" s="725" t="s">
        <v>131</v>
      </c>
      <c r="J6" s="726"/>
      <c r="K6" s="726"/>
      <c r="L6" s="727"/>
      <c r="M6" s="725" t="s">
        <v>142</v>
      </c>
      <c r="N6" s="726"/>
      <c r="O6" s="726"/>
      <c r="P6" s="727"/>
      <c r="Q6" s="725" t="s">
        <v>179</v>
      </c>
      <c r="R6" s="726"/>
      <c r="S6" s="726"/>
      <c r="T6" s="727"/>
      <c r="U6" s="725" t="s">
        <v>180</v>
      </c>
      <c r="V6" s="726"/>
      <c r="W6" s="726"/>
      <c r="X6" s="727"/>
    </row>
    <row r="7" spans="2:24" x14ac:dyDescent="0.15">
      <c r="B7" s="222" t="s">
        <v>124</v>
      </c>
      <c r="C7" s="223"/>
      <c r="D7" s="224"/>
      <c r="E7" s="213" t="s">
        <v>125</v>
      </c>
      <c r="F7" s="195" t="s">
        <v>126</v>
      </c>
      <c r="G7" s="202" t="s">
        <v>127</v>
      </c>
      <c r="H7" s="195" t="s">
        <v>128</v>
      </c>
      <c r="I7" s="213" t="s">
        <v>125</v>
      </c>
      <c r="J7" s="195" t="s">
        <v>126</v>
      </c>
      <c r="K7" s="202" t="s">
        <v>127</v>
      </c>
      <c r="L7" s="195" t="s">
        <v>128</v>
      </c>
      <c r="M7" s="213" t="s">
        <v>125</v>
      </c>
      <c r="N7" s="195" t="s">
        <v>126</v>
      </c>
      <c r="O7" s="202" t="s">
        <v>127</v>
      </c>
      <c r="P7" s="195" t="s">
        <v>128</v>
      </c>
      <c r="Q7" s="213" t="s">
        <v>125</v>
      </c>
      <c r="R7" s="195" t="s">
        <v>126</v>
      </c>
      <c r="S7" s="202" t="s">
        <v>127</v>
      </c>
      <c r="T7" s="195" t="s">
        <v>128</v>
      </c>
      <c r="U7" s="213" t="s">
        <v>125</v>
      </c>
      <c r="V7" s="195" t="s">
        <v>126</v>
      </c>
      <c r="W7" s="202" t="s">
        <v>127</v>
      </c>
      <c r="X7" s="195" t="s">
        <v>128</v>
      </c>
    </row>
    <row r="8" spans="2:24" x14ac:dyDescent="0.15">
      <c r="B8" s="231"/>
      <c r="C8" s="218"/>
      <c r="D8" s="218"/>
      <c r="E8" s="199"/>
      <c r="F8" s="200"/>
      <c r="G8" s="201" t="s">
        <v>129</v>
      </c>
      <c r="H8" s="200"/>
      <c r="I8" s="199"/>
      <c r="J8" s="200"/>
      <c r="K8" s="201" t="s">
        <v>129</v>
      </c>
      <c r="L8" s="200"/>
      <c r="M8" s="199"/>
      <c r="N8" s="200"/>
      <c r="O8" s="201" t="s">
        <v>129</v>
      </c>
      <c r="P8" s="200"/>
      <c r="Q8" s="199"/>
      <c r="R8" s="200"/>
      <c r="S8" s="201" t="s">
        <v>129</v>
      </c>
      <c r="T8" s="200"/>
      <c r="U8" s="199"/>
      <c r="V8" s="200"/>
      <c r="W8" s="201" t="s">
        <v>129</v>
      </c>
      <c r="X8" s="200"/>
    </row>
    <row r="9" spans="2:24" s="216" customFormat="1" ht="14.1" customHeight="1" x14ac:dyDescent="0.15">
      <c r="B9" s="219" t="s">
        <v>95</v>
      </c>
      <c r="C9" s="229">
        <v>18</v>
      </c>
      <c r="D9" s="272" t="s">
        <v>96</v>
      </c>
      <c r="E9" s="219">
        <v>1617</v>
      </c>
      <c r="F9" s="273">
        <v>1759</v>
      </c>
      <c r="G9" s="274">
        <v>1675</v>
      </c>
      <c r="H9" s="273">
        <v>9996</v>
      </c>
      <c r="I9" s="219">
        <v>3150</v>
      </c>
      <c r="J9" s="273">
        <v>3434</v>
      </c>
      <c r="K9" s="274">
        <v>3321</v>
      </c>
      <c r="L9" s="273">
        <v>2656</v>
      </c>
      <c r="M9" s="219">
        <v>1202</v>
      </c>
      <c r="N9" s="273">
        <v>1334</v>
      </c>
      <c r="O9" s="274">
        <v>1276</v>
      </c>
      <c r="P9" s="273">
        <v>18198</v>
      </c>
      <c r="Q9" s="219">
        <v>1733</v>
      </c>
      <c r="R9" s="273">
        <v>1995</v>
      </c>
      <c r="S9" s="274">
        <v>1852</v>
      </c>
      <c r="T9" s="273">
        <v>5978</v>
      </c>
      <c r="U9" s="219">
        <v>966</v>
      </c>
      <c r="V9" s="273">
        <v>1312</v>
      </c>
      <c r="W9" s="274">
        <v>1218</v>
      </c>
      <c r="X9" s="273">
        <v>5225</v>
      </c>
    </row>
    <row r="10" spans="2:24" s="216" customFormat="1" ht="14.1" customHeight="1" x14ac:dyDescent="0.15">
      <c r="B10" s="236"/>
      <c r="C10" s="227">
        <v>19</v>
      </c>
      <c r="D10" s="133"/>
      <c r="E10" s="236">
        <v>1690</v>
      </c>
      <c r="F10" s="237">
        <v>1690</v>
      </c>
      <c r="G10" s="133">
        <v>1690</v>
      </c>
      <c r="H10" s="237">
        <v>24024</v>
      </c>
      <c r="I10" s="236">
        <v>2856</v>
      </c>
      <c r="J10" s="237">
        <v>3465</v>
      </c>
      <c r="K10" s="133">
        <v>3085</v>
      </c>
      <c r="L10" s="237">
        <v>19280</v>
      </c>
      <c r="M10" s="236">
        <v>998</v>
      </c>
      <c r="N10" s="237">
        <v>1418</v>
      </c>
      <c r="O10" s="133">
        <v>1227</v>
      </c>
      <c r="P10" s="237">
        <v>181268</v>
      </c>
      <c r="Q10" s="236">
        <v>1575</v>
      </c>
      <c r="R10" s="237">
        <v>2310</v>
      </c>
      <c r="S10" s="133">
        <v>1894</v>
      </c>
      <c r="T10" s="237">
        <v>93824</v>
      </c>
      <c r="U10" s="236">
        <v>819</v>
      </c>
      <c r="V10" s="237">
        <v>1470</v>
      </c>
      <c r="W10" s="133">
        <v>1048</v>
      </c>
      <c r="X10" s="237">
        <v>60754</v>
      </c>
    </row>
    <row r="11" spans="2:24" s="216" customFormat="1" ht="14.1" customHeight="1" x14ac:dyDescent="0.15">
      <c r="B11" s="236"/>
      <c r="C11" s="227">
        <v>20</v>
      </c>
      <c r="D11" s="133"/>
      <c r="E11" s="236">
        <v>1050</v>
      </c>
      <c r="F11" s="237">
        <v>1775</v>
      </c>
      <c r="G11" s="133">
        <v>1372</v>
      </c>
      <c r="H11" s="237">
        <v>19736</v>
      </c>
      <c r="I11" s="236">
        <v>2516</v>
      </c>
      <c r="J11" s="237">
        <v>3255</v>
      </c>
      <c r="K11" s="133">
        <v>2791</v>
      </c>
      <c r="L11" s="237">
        <v>61367</v>
      </c>
      <c r="M11" s="236">
        <v>945</v>
      </c>
      <c r="N11" s="237">
        <v>1523</v>
      </c>
      <c r="O11" s="133">
        <v>1287</v>
      </c>
      <c r="P11" s="237">
        <v>218894</v>
      </c>
      <c r="Q11" s="236">
        <v>1399</v>
      </c>
      <c r="R11" s="237">
        <v>2363</v>
      </c>
      <c r="S11" s="133">
        <v>2020</v>
      </c>
      <c r="T11" s="237">
        <v>139200</v>
      </c>
      <c r="U11" s="236">
        <v>840</v>
      </c>
      <c r="V11" s="237">
        <v>1313</v>
      </c>
      <c r="W11" s="133">
        <v>1099</v>
      </c>
      <c r="X11" s="237">
        <v>103240</v>
      </c>
    </row>
    <row r="12" spans="2:24" s="216" customFormat="1" ht="14.1" customHeight="1" x14ac:dyDescent="0.15">
      <c r="B12" s="231"/>
      <c r="C12" s="234">
        <v>21</v>
      </c>
      <c r="D12" s="218"/>
      <c r="E12" s="231">
        <v>1155</v>
      </c>
      <c r="F12" s="239">
        <v>1365</v>
      </c>
      <c r="G12" s="218">
        <v>1339</v>
      </c>
      <c r="H12" s="239">
        <v>14803</v>
      </c>
      <c r="I12" s="231">
        <v>2310</v>
      </c>
      <c r="J12" s="239">
        <v>3255</v>
      </c>
      <c r="K12" s="218">
        <v>2608</v>
      </c>
      <c r="L12" s="239">
        <v>83037</v>
      </c>
      <c r="M12" s="231">
        <v>1029</v>
      </c>
      <c r="N12" s="239">
        <v>1418</v>
      </c>
      <c r="O12" s="218">
        <v>1225</v>
      </c>
      <c r="P12" s="239">
        <v>242130</v>
      </c>
      <c r="Q12" s="231">
        <v>1575</v>
      </c>
      <c r="R12" s="239">
        <v>2520</v>
      </c>
      <c r="S12" s="218">
        <v>2069</v>
      </c>
      <c r="T12" s="239">
        <v>163722</v>
      </c>
      <c r="U12" s="231">
        <v>788</v>
      </c>
      <c r="V12" s="239">
        <v>1260</v>
      </c>
      <c r="W12" s="218">
        <v>1041</v>
      </c>
      <c r="X12" s="239">
        <v>167961</v>
      </c>
    </row>
    <row r="13" spans="2:24" s="216" customFormat="1" ht="14.1" customHeight="1" x14ac:dyDescent="0.15">
      <c r="B13" s="204"/>
      <c r="C13" s="196">
        <v>12</v>
      </c>
      <c r="D13" s="209"/>
      <c r="E13" s="249">
        <v>1365</v>
      </c>
      <c r="F13" s="250">
        <v>1365</v>
      </c>
      <c r="G13" s="244">
        <v>1365</v>
      </c>
      <c r="H13" s="250">
        <v>4556</v>
      </c>
      <c r="I13" s="249">
        <v>2533</v>
      </c>
      <c r="J13" s="250">
        <v>3045</v>
      </c>
      <c r="K13" s="244">
        <v>2763</v>
      </c>
      <c r="L13" s="237">
        <v>4978</v>
      </c>
      <c r="M13" s="249">
        <v>1029</v>
      </c>
      <c r="N13" s="250">
        <v>1158</v>
      </c>
      <c r="O13" s="244">
        <v>1055</v>
      </c>
      <c r="P13" s="237">
        <v>18659</v>
      </c>
      <c r="Q13" s="236">
        <v>1575</v>
      </c>
      <c r="R13" s="237">
        <v>1890</v>
      </c>
      <c r="S13" s="133">
        <v>1682</v>
      </c>
      <c r="T13" s="237">
        <v>14120</v>
      </c>
      <c r="U13" s="236">
        <v>788</v>
      </c>
      <c r="V13" s="237">
        <v>1155</v>
      </c>
      <c r="W13" s="133">
        <v>913</v>
      </c>
      <c r="X13" s="237">
        <v>14262</v>
      </c>
    </row>
    <row r="14" spans="2:24" s="216" customFormat="1" ht="14.1" customHeight="1" x14ac:dyDescent="0.15">
      <c r="B14" s="204" t="s">
        <v>99</v>
      </c>
      <c r="C14" s="196">
        <v>1</v>
      </c>
      <c r="D14" s="209" t="s">
        <v>2</v>
      </c>
      <c r="E14" s="249" t="s">
        <v>175</v>
      </c>
      <c r="F14" s="250" t="s">
        <v>175</v>
      </c>
      <c r="G14" s="244" t="s">
        <v>175</v>
      </c>
      <c r="H14" s="250">
        <v>1768</v>
      </c>
      <c r="I14" s="236">
        <v>2459</v>
      </c>
      <c r="J14" s="237">
        <v>2730</v>
      </c>
      <c r="K14" s="133">
        <v>2605</v>
      </c>
      <c r="L14" s="237">
        <v>3238</v>
      </c>
      <c r="M14" s="249">
        <v>1019</v>
      </c>
      <c r="N14" s="250">
        <v>1229</v>
      </c>
      <c r="O14" s="244">
        <v>1064</v>
      </c>
      <c r="P14" s="237">
        <v>14303</v>
      </c>
      <c r="Q14" s="236">
        <v>1575</v>
      </c>
      <c r="R14" s="237">
        <v>1890</v>
      </c>
      <c r="S14" s="133">
        <v>1690</v>
      </c>
      <c r="T14" s="237">
        <v>7990</v>
      </c>
      <c r="U14" s="236">
        <v>1050</v>
      </c>
      <c r="V14" s="237">
        <v>1260</v>
      </c>
      <c r="W14" s="133">
        <v>1051</v>
      </c>
      <c r="X14" s="237">
        <v>8683</v>
      </c>
    </row>
    <row r="15" spans="2:24" s="216" customFormat="1" ht="14.1" customHeight="1" x14ac:dyDescent="0.15">
      <c r="B15" s="204"/>
      <c r="C15" s="196">
        <v>2</v>
      </c>
      <c r="D15" s="209"/>
      <c r="E15" s="249" t="s">
        <v>175</v>
      </c>
      <c r="F15" s="250" t="s">
        <v>175</v>
      </c>
      <c r="G15" s="244" t="s">
        <v>175</v>
      </c>
      <c r="H15" s="250">
        <v>45</v>
      </c>
      <c r="I15" s="249">
        <v>2415</v>
      </c>
      <c r="J15" s="250">
        <v>2625</v>
      </c>
      <c r="K15" s="244">
        <v>2525</v>
      </c>
      <c r="L15" s="237">
        <v>3470</v>
      </c>
      <c r="M15" s="236">
        <v>992</v>
      </c>
      <c r="N15" s="237">
        <v>1155</v>
      </c>
      <c r="O15" s="133">
        <v>1101</v>
      </c>
      <c r="P15" s="237">
        <v>16158</v>
      </c>
      <c r="Q15" s="236">
        <v>1575</v>
      </c>
      <c r="R15" s="237">
        <v>2205</v>
      </c>
      <c r="S15" s="133">
        <v>1682</v>
      </c>
      <c r="T15" s="237">
        <v>12784</v>
      </c>
      <c r="U15" s="236">
        <v>1050</v>
      </c>
      <c r="V15" s="237">
        <v>1155</v>
      </c>
      <c r="W15" s="133">
        <v>1076</v>
      </c>
      <c r="X15" s="237">
        <v>9913</v>
      </c>
    </row>
    <row r="16" spans="2:24" s="216" customFormat="1" ht="14.1" customHeight="1" x14ac:dyDescent="0.15">
      <c r="B16" s="204"/>
      <c r="C16" s="196">
        <v>3</v>
      </c>
      <c r="D16" s="209"/>
      <c r="E16" s="249" t="s">
        <v>175</v>
      </c>
      <c r="F16" s="250" t="s">
        <v>175</v>
      </c>
      <c r="G16" s="244" t="s">
        <v>175</v>
      </c>
      <c r="H16" s="237">
        <v>104</v>
      </c>
      <c r="I16" s="236">
        <v>2625</v>
      </c>
      <c r="J16" s="237">
        <v>2940</v>
      </c>
      <c r="K16" s="133">
        <v>2851</v>
      </c>
      <c r="L16" s="237">
        <v>5130</v>
      </c>
      <c r="M16" s="206">
        <v>1103</v>
      </c>
      <c r="N16" s="208">
        <v>1218</v>
      </c>
      <c r="O16" s="173">
        <v>1159</v>
      </c>
      <c r="P16" s="237">
        <v>26765</v>
      </c>
      <c r="Q16" s="236">
        <v>1523</v>
      </c>
      <c r="R16" s="237">
        <v>2205</v>
      </c>
      <c r="S16" s="133">
        <v>1770</v>
      </c>
      <c r="T16" s="237">
        <v>14424</v>
      </c>
      <c r="U16" s="236">
        <v>1050</v>
      </c>
      <c r="V16" s="237">
        <v>1260</v>
      </c>
      <c r="W16" s="133">
        <v>1051</v>
      </c>
      <c r="X16" s="237">
        <v>6939</v>
      </c>
    </row>
    <row r="17" spans="2:24" s="216" customFormat="1" ht="14.1" customHeight="1" x14ac:dyDescent="0.15">
      <c r="B17" s="204"/>
      <c r="C17" s="196">
        <v>4</v>
      </c>
      <c r="D17" s="209"/>
      <c r="E17" s="249" t="s">
        <v>175</v>
      </c>
      <c r="F17" s="250" t="s">
        <v>175</v>
      </c>
      <c r="G17" s="244" t="s">
        <v>175</v>
      </c>
      <c r="H17" s="250">
        <v>45</v>
      </c>
      <c r="I17" s="249">
        <v>2415</v>
      </c>
      <c r="J17" s="250">
        <v>2730</v>
      </c>
      <c r="K17" s="244">
        <v>2532</v>
      </c>
      <c r="L17" s="237">
        <v>3032</v>
      </c>
      <c r="M17" s="249">
        <v>1085</v>
      </c>
      <c r="N17" s="250">
        <v>1218</v>
      </c>
      <c r="O17" s="244">
        <v>1121</v>
      </c>
      <c r="P17" s="237">
        <v>14103</v>
      </c>
      <c r="Q17" s="236">
        <v>1628</v>
      </c>
      <c r="R17" s="237">
        <v>1995</v>
      </c>
      <c r="S17" s="133">
        <v>1852</v>
      </c>
      <c r="T17" s="237">
        <v>16944</v>
      </c>
      <c r="U17" s="236">
        <v>893</v>
      </c>
      <c r="V17" s="237">
        <v>1050</v>
      </c>
      <c r="W17" s="133">
        <v>949</v>
      </c>
      <c r="X17" s="237">
        <v>14133</v>
      </c>
    </row>
    <row r="18" spans="2:24" s="216" customFormat="1" ht="14.1" customHeight="1" x14ac:dyDescent="0.15">
      <c r="B18" s="204"/>
      <c r="C18" s="196">
        <v>5</v>
      </c>
      <c r="D18" s="209"/>
      <c r="E18" s="249" t="s">
        <v>175</v>
      </c>
      <c r="F18" s="250" t="s">
        <v>175</v>
      </c>
      <c r="G18" s="244" t="s">
        <v>175</v>
      </c>
      <c r="H18" s="250" t="s">
        <v>175</v>
      </c>
      <c r="I18" s="236">
        <v>2730</v>
      </c>
      <c r="J18" s="237">
        <v>2730</v>
      </c>
      <c r="K18" s="133">
        <v>2730</v>
      </c>
      <c r="L18" s="237">
        <v>4549</v>
      </c>
      <c r="M18" s="236">
        <v>1103</v>
      </c>
      <c r="N18" s="237">
        <v>1218</v>
      </c>
      <c r="O18" s="133">
        <v>1145</v>
      </c>
      <c r="P18" s="237">
        <v>13513</v>
      </c>
      <c r="Q18" s="236">
        <v>1680</v>
      </c>
      <c r="R18" s="237">
        <v>1995</v>
      </c>
      <c r="S18" s="133">
        <v>1884</v>
      </c>
      <c r="T18" s="237">
        <v>11502</v>
      </c>
      <c r="U18" s="236">
        <v>1050</v>
      </c>
      <c r="V18" s="237">
        <v>1208</v>
      </c>
      <c r="W18" s="133">
        <v>1084</v>
      </c>
      <c r="X18" s="237">
        <v>6376</v>
      </c>
    </row>
    <row r="19" spans="2:24" s="216" customFormat="1" ht="14.1" customHeight="1" x14ac:dyDescent="0.15">
      <c r="B19" s="204"/>
      <c r="C19" s="196">
        <v>6</v>
      </c>
      <c r="D19" s="209"/>
      <c r="E19" s="249" t="s">
        <v>175</v>
      </c>
      <c r="F19" s="250" t="s">
        <v>175</v>
      </c>
      <c r="G19" s="244" t="s">
        <v>175</v>
      </c>
      <c r="H19" s="250">
        <v>42</v>
      </c>
      <c r="I19" s="249">
        <v>2766</v>
      </c>
      <c r="J19" s="250">
        <v>2766</v>
      </c>
      <c r="K19" s="244">
        <v>2766</v>
      </c>
      <c r="L19" s="237">
        <v>5853</v>
      </c>
      <c r="M19" s="236">
        <v>1092</v>
      </c>
      <c r="N19" s="237">
        <v>1155</v>
      </c>
      <c r="O19" s="133">
        <v>1131</v>
      </c>
      <c r="P19" s="237">
        <v>10840</v>
      </c>
      <c r="Q19" s="236">
        <v>1890</v>
      </c>
      <c r="R19" s="237">
        <v>1995</v>
      </c>
      <c r="S19" s="133">
        <v>1947</v>
      </c>
      <c r="T19" s="237">
        <v>12788</v>
      </c>
      <c r="U19" s="236">
        <v>1050</v>
      </c>
      <c r="V19" s="237">
        <v>1050</v>
      </c>
      <c r="W19" s="133">
        <v>1050</v>
      </c>
      <c r="X19" s="237">
        <v>7980</v>
      </c>
    </row>
    <row r="20" spans="2:24" s="216" customFormat="1" ht="14.1" customHeight="1" x14ac:dyDescent="0.15">
      <c r="B20" s="204"/>
      <c r="C20" s="196">
        <v>7</v>
      </c>
      <c r="D20" s="209"/>
      <c r="E20" s="249" t="s">
        <v>175</v>
      </c>
      <c r="F20" s="250" t="s">
        <v>175</v>
      </c>
      <c r="G20" s="244" t="s">
        <v>175</v>
      </c>
      <c r="H20" s="250">
        <v>40</v>
      </c>
      <c r="I20" s="249">
        <v>2730</v>
      </c>
      <c r="J20" s="250">
        <v>2982</v>
      </c>
      <c r="K20" s="244">
        <v>2878</v>
      </c>
      <c r="L20" s="237">
        <v>4794</v>
      </c>
      <c r="M20" s="249">
        <v>1050</v>
      </c>
      <c r="N20" s="250">
        <v>1216</v>
      </c>
      <c r="O20" s="244">
        <v>1104</v>
      </c>
      <c r="P20" s="237">
        <v>10157</v>
      </c>
      <c r="Q20" s="236">
        <v>1890</v>
      </c>
      <c r="R20" s="237">
        <v>1977</v>
      </c>
      <c r="S20" s="133">
        <v>1923</v>
      </c>
      <c r="T20" s="237">
        <v>9065</v>
      </c>
      <c r="U20" s="236">
        <v>1050</v>
      </c>
      <c r="V20" s="237">
        <v>1050</v>
      </c>
      <c r="W20" s="133">
        <v>1050</v>
      </c>
      <c r="X20" s="237">
        <v>5007</v>
      </c>
    </row>
    <row r="21" spans="2:24" s="216" customFormat="1" ht="14.1" customHeight="1" x14ac:dyDescent="0.15">
      <c r="B21" s="204"/>
      <c r="C21" s="196">
        <v>8</v>
      </c>
      <c r="D21" s="209"/>
      <c r="E21" s="249" t="s">
        <v>175</v>
      </c>
      <c r="F21" s="250" t="s">
        <v>175</v>
      </c>
      <c r="G21" s="244" t="s">
        <v>175</v>
      </c>
      <c r="H21" s="208">
        <v>91</v>
      </c>
      <c r="I21" s="249">
        <v>2730</v>
      </c>
      <c r="J21" s="250">
        <v>2730</v>
      </c>
      <c r="K21" s="244">
        <v>2730</v>
      </c>
      <c r="L21" s="237">
        <v>4833</v>
      </c>
      <c r="M21" s="249">
        <v>1050</v>
      </c>
      <c r="N21" s="250">
        <v>1155</v>
      </c>
      <c r="O21" s="244">
        <v>1112</v>
      </c>
      <c r="P21" s="237">
        <v>11056</v>
      </c>
      <c r="Q21" s="236">
        <v>1890</v>
      </c>
      <c r="R21" s="237">
        <v>1995</v>
      </c>
      <c r="S21" s="133">
        <v>1945</v>
      </c>
      <c r="T21" s="237">
        <v>11021</v>
      </c>
      <c r="U21" s="236">
        <v>840</v>
      </c>
      <c r="V21" s="237">
        <v>1050</v>
      </c>
      <c r="W21" s="133">
        <v>998</v>
      </c>
      <c r="X21" s="237">
        <v>7897</v>
      </c>
    </row>
    <row r="22" spans="2:24" s="216" customFormat="1" ht="14.1" customHeight="1" x14ac:dyDescent="0.15">
      <c r="B22" s="204"/>
      <c r="C22" s="196">
        <v>9</v>
      </c>
      <c r="D22" s="209"/>
      <c r="E22" s="249" t="s">
        <v>175</v>
      </c>
      <c r="F22" s="250" t="s">
        <v>175</v>
      </c>
      <c r="G22" s="244" t="s">
        <v>175</v>
      </c>
      <c r="H22" s="250">
        <v>509</v>
      </c>
      <c r="I22" s="249">
        <v>2787</v>
      </c>
      <c r="J22" s="250">
        <v>2787</v>
      </c>
      <c r="K22" s="244">
        <v>2787</v>
      </c>
      <c r="L22" s="237">
        <v>3975</v>
      </c>
      <c r="M22" s="249">
        <v>998</v>
      </c>
      <c r="N22" s="250">
        <v>1150</v>
      </c>
      <c r="O22" s="244">
        <v>1073</v>
      </c>
      <c r="P22" s="237">
        <v>8659</v>
      </c>
      <c r="Q22" s="236">
        <v>1890</v>
      </c>
      <c r="R22" s="237">
        <v>1995</v>
      </c>
      <c r="S22" s="133">
        <v>1933</v>
      </c>
      <c r="T22" s="237">
        <v>7488</v>
      </c>
      <c r="U22" s="236">
        <v>735</v>
      </c>
      <c r="V22" s="237">
        <v>1050</v>
      </c>
      <c r="W22" s="133">
        <v>922</v>
      </c>
      <c r="X22" s="237">
        <v>6911</v>
      </c>
    </row>
    <row r="23" spans="2:24" s="216" customFormat="1" ht="14.1" customHeight="1" x14ac:dyDescent="0.15">
      <c r="B23" s="204"/>
      <c r="C23" s="196">
        <v>10</v>
      </c>
      <c r="D23" s="209"/>
      <c r="E23" s="268">
        <v>0</v>
      </c>
      <c r="F23" s="268">
        <v>0</v>
      </c>
      <c r="G23" s="268">
        <v>0</v>
      </c>
      <c r="H23" s="268">
        <v>0</v>
      </c>
      <c r="I23" s="250">
        <v>2520</v>
      </c>
      <c r="J23" s="250">
        <v>3003</v>
      </c>
      <c r="K23" s="250">
        <v>2777.5254003313084</v>
      </c>
      <c r="L23" s="237">
        <v>4818.6000000000004</v>
      </c>
      <c r="M23" s="250">
        <v>924</v>
      </c>
      <c r="N23" s="250">
        <v>1312.5</v>
      </c>
      <c r="O23" s="250">
        <v>1086.3761796380595</v>
      </c>
      <c r="P23" s="237">
        <v>14429.3</v>
      </c>
      <c r="Q23" s="237">
        <v>1785</v>
      </c>
      <c r="R23" s="237">
        <v>1995</v>
      </c>
      <c r="S23" s="237">
        <v>1885.511155537785</v>
      </c>
      <c r="T23" s="237">
        <v>6124.7</v>
      </c>
      <c r="U23" s="237">
        <v>714</v>
      </c>
      <c r="V23" s="237">
        <v>1050</v>
      </c>
      <c r="W23" s="237">
        <v>916.21081643265745</v>
      </c>
      <c r="X23" s="237">
        <v>9058.2000000000007</v>
      </c>
    </row>
    <row r="24" spans="2:24" s="216" customFormat="1" ht="14.1" customHeight="1" x14ac:dyDescent="0.15">
      <c r="B24" s="204"/>
      <c r="C24" s="196">
        <v>11</v>
      </c>
      <c r="D24" s="209"/>
      <c r="E24" s="268">
        <v>0</v>
      </c>
      <c r="F24" s="268">
        <v>0</v>
      </c>
      <c r="G24" s="268">
        <v>0</v>
      </c>
      <c r="H24" s="268">
        <v>0</v>
      </c>
      <c r="I24" s="250">
        <v>2625</v>
      </c>
      <c r="J24" s="250">
        <v>3003</v>
      </c>
      <c r="K24" s="250">
        <v>2818.2023089609679</v>
      </c>
      <c r="L24" s="237">
        <v>8026</v>
      </c>
      <c r="M24" s="250">
        <v>945</v>
      </c>
      <c r="N24" s="250">
        <v>1299.9000000000001</v>
      </c>
      <c r="O24" s="250">
        <v>1049.7233506534405</v>
      </c>
      <c r="P24" s="237">
        <v>10277.9</v>
      </c>
      <c r="Q24" s="237">
        <v>1680</v>
      </c>
      <c r="R24" s="237">
        <v>1890</v>
      </c>
      <c r="S24" s="237">
        <v>1786.7203161141101</v>
      </c>
      <c r="T24" s="237">
        <v>7613.3</v>
      </c>
      <c r="U24" s="237">
        <v>840</v>
      </c>
      <c r="V24" s="237">
        <v>997.5</v>
      </c>
      <c r="W24" s="237">
        <v>968.51757727470624</v>
      </c>
      <c r="X24" s="238">
        <v>9509.7000000000007</v>
      </c>
    </row>
    <row r="25" spans="2:24" s="216" customFormat="1" ht="14.1" customHeight="1" x14ac:dyDescent="0.15">
      <c r="B25" s="197"/>
      <c r="C25" s="201">
        <v>12</v>
      </c>
      <c r="D25" s="210"/>
      <c r="E25" s="270">
        <v>1417.5</v>
      </c>
      <c r="F25" s="270">
        <v>1417.5</v>
      </c>
      <c r="G25" s="270">
        <v>1417.5</v>
      </c>
      <c r="H25" s="270">
        <v>4904.1000000000004</v>
      </c>
      <c r="I25" s="276">
        <v>2625</v>
      </c>
      <c r="J25" s="276">
        <v>2940</v>
      </c>
      <c r="K25" s="276">
        <v>2745.5832940733067</v>
      </c>
      <c r="L25" s="239">
        <v>6479.4</v>
      </c>
      <c r="M25" s="276">
        <v>945</v>
      </c>
      <c r="N25" s="276">
        <v>1299.9000000000001</v>
      </c>
      <c r="O25" s="276">
        <v>1063.018215668264</v>
      </c>
      <c r="P25" s="239">
        <v>11595.7</v>
      </c>
      <c r="Q25" s="239">
        <v>1627.5</v>
      </c>
      <c r="R25" s="239">
        <v>1732.5</v>
      </c>
      <c r="S25" s="239">
        <v>1723.8112107623322</v>
      </c>
      <c r="T25" s="239">
        <v>10649.6</v>
      </c>
      <c r="U25" s="239">
        <v>787.5</v>
      </c>
      <c r="V25" s="239">
        <v>997.5</v>
      </c>
      <c r="W25" s="239">
        <v>942.85748261983167</v>
      </c>
      <c r="X25" s="239">
        <v>7270.8</v>
      </c>
    </row>
    <row r="26" spans="2:24" ht="13.5" customHeight="1" x14ac:dyDescent="0.15">
      <c r="B26" s="236"/>
      <c r="C26" s="232" t="s">
        <v>118</v>
      </c>
      <c r="D26" s="235"/>
      <c r="E26" s="728" t="s">
        <v>171</v>
      </c>
      <c r="F26" s="729"/>
      <c r="G26" s="729"/>
      <c r="H26" s="730"/>
      <c r="I26" s="728" t="s">
        <v>172</v>
      </c>
      <c r="J26" s="729"/>
      <c r="K26" s="729"/>
      <c r="L26" s="730"/>
      <c r="M26" s="728" t="s">
        <v>181</v>
      </c>
      <c r="N26" s="729"/>
      <c r="O26" s="729"/>
      <c r="P26" s="730"/>
      <c r="Q26" s="194"/>
      <c r="R26" s="196"/>
      <c r="S26" s="196"/>
      <c r="T26" s="196"/>
      <c r="U26" s="196"/>
      <c r="V26" s="196"/>
      <c r="W26" s="196"/>
      <c r="X26" s="196"/>
    </row>
    <row r="27" spans="2:24" x14ac:dyDescent="0.15">
      <c r="B27" s="222" t="s">
        <v>124</v>
      </c>
      <c r="C27" s="223"/>
      <c r="D27" s="224"/>
      <c r="E27" s="213" t="s">
        <v>125</v>
      </c>
      <c r="F27" s="195" t="s">
        <v>126</v>
      </c>
      <c r="G27" s="202" t="s">
        <v>127</v>
      </c>
      <c r="H27" s="195" t="s">
        <v>128</v>
      </c>
      <c r="I27" s="213" t="s">
        <v>125</v>
      </c>
      <c r="J27" s="195" t="s">
        <v>126</v>
      </c>
      <c r="K27" s="202" t="s">
        <v>127</v>
      </c>
      <c r="L27" s="195" t="s">
        <v>128</v>
      </c>
      <c r="M27" s="213" t="s">
        <v>125</v>
      </c>
      <c r="N27" s="195" t="s">
        <v>126</v>
      </c>
      <c r="O27" s="202" t="s">
        <v>127</v>
      </c>
      <c r="P27" s="195" t="s">
        <v>128</v>
      </c>
      <c r="Q27" s="194"/>
      <c r="R27" s="196"/>
      <c r="S27" s="196"/>
      <c r="T27" s="196"/>
      <c r="U27" s="196"/>
      <c r="V27" s="196"/>
      <c r="W27" s="196"/>
      <c r="X27" s="196"/>
    </row>
    <row r="28" spans="2:24" x14ac:dyDescent="0.15">
      <c r="B28" s="231"/>
      <c r="C28" s="218"/>
      <c r="D28" s="218"/>
      <c r="E28" s="199"/>
      <c r="F28" s="200"/>
      <c r="G28" s="201" t="s">
        <v>129</v>
      </c>
      <c r="H28" s="200"/>
      <c r="I28" s="199"/>
      <c r="J28" s="200"/>
      <c r="K28" s="201" t="s">
        <v>129</v>
      </c>
      <c r="L28" s="200"/>
      <c r="M28" s="199"/>
      <c r="N28" s="200"/>
      <c r="O28" s="201" t="s">
        <v>129</v>
      </c>
      <c r="P28" s="200"/>
      <c r="Q28" s="194"/>
      <c r="R28" s="196"/>
      <c r="S28" s="196"/>
      <c r="T28" s="196"/>
      <c r="U28" s="196"/>
      <c r="V28" s="196"/>
      <c r="W28" s="196"/>
      <c r="X28" s="196"/>
    </row>
    <row r="29" spans="2:24" x14ac:dyDescent="0.15">
      <c r="B29" s="219" t="s">
        <v>95</v>
      </c>
      <c r="C29" s="229">
        <v>18</v>
      </c>
      <c r="D29" s="272" t="s">
        <v>96</v>
      </c>
      <c r="E29" s="219">
        <v>2940</v>
      </c>
      <c r="F29" s="273">
        <v>3098</v>
      </c>
      <c r="G29" s="274">
        <v>3046</v>
      </c>
      <c r="H29" s="273">
        <v>28161</v>
      </c>
      <c r="I29" s="219">
        <v>3518</v>
      </c>
      <c r="J29" s="273">
        <v>3885</v>
      </c>
      <c r="K29" s="274">
        <v>3735</v>
      </c>
      <c r="L29" s="273">
        <v>14192</v>
      </c>
      <c r="M29" s="219">
        <v>2415</v>
      </c>
      <c r="N29" s="273">
        <v>2520</v>
      </c>
      <c r="O29" s="274">
        <v>2471</v>
      </c>
      <c r="P29" s="273">
        <v>5656</v>
      </c>
      <c r="Q29" s="236"/>
      <c r="R29" s="133"/>
      <c r="S29" s="133"/>
      <c r="T29" s="133"/>
      <c r="U29" s="133"/>
      <c r="V29" s="133"/>
      <c r="W29" s="133"/>
      <c r="X29" s="133"/>
    </row>
    <row r="30" spans="2:24" x14ac:dyDescent="0.15">
      <c r="B30" s="236"/>
      <c r="C30" s="227">
        <v>19</v>
      </c>
      <c r="D30" s="133"/>
      <c r="E30" s="236">
        <v>2415</v>
      </c>
      <c r="F30" s="237">
        <v>3150</v>
      </c>
      <c r="G30" s="133">
        <v>2805</v>
      </c>
      <c r="H30" s="237">
        <v>154420</v>
      </c>
      <c r="I30" s="236">
        <v>2730</v>
      </c>
      <c r="J30" s="237">
        <v>3518</v>
      </c>
      <c r="K30" s="133">
        <v>3207</v>
      </c>
      <c r="L30" s="237">
        <v>151693</v>
      </c>
      <c r="M30" s="236">
        <v>2100</v>
      </c>
      <c r="N30" s="237">
        <v>2625</v>
      </c>
      <c r="O30" s="133">
        <v>2415</v>
      </c>
      <c r="P30" s="237">
        <v>61906</v>
      </c>
      <c r="Q30" s="236"/>
      <c r="R30" s="133"/>
      <c r="S30" s="133"/>
      <c r="T30" s="133"/>
      <c r="U30" s="133"/>
      <c r="V30" s="133"/>
      <c r="W30" s="133"/>
      <c r="X30" s="133"/>
    </row>
    <row r="31" spans="2:24" x14ac:dyDescent="0.15">
      <c r="B31" s="236"/>
      <c r="C31" s="227">
        <v>20</v>
      </c>
      <c r="D31" s="133"/>
      <c r="E31" s="236">
        <v>2310</v>
      </c>
      <c r="F31" s="237">
        <v>2993</v>
      </c>
      <c r="G31" s="133">
        <v>2650</v>
      </c>
      <c r="H31" s="237">
        <v>91656</v>
      </c>
      <c r="I31" s="236">
        <v>2415</v>
      </c>
      <c r="J31" s="237">
        <v>3150</v>
      </c>
      <c r="K31" s="133">
        <v>2814</v>
      </c>
      <c r="L31" s="237">
        <v>172491</v>
      </c>
      <c r="M31" s="236">
        <v>1995</v>
      </c>
      <c r="N31" s="237">
        <v>2520</v>
      </c>
      <c r="O31" s="133">
        <v>2220</v>
      </c>
      <c r="P31" s="237">
        <v>16294</v>
      </c>
      <c r="Q31" s="236"/>
      <c r="R31" s="133"/>
      <c r="S31" s="133"/>
      <c r="T31" s="133"/>
      <c r="U31" s="133"/>
      <c r="V31" s="133"/>
      <c r="W31" s="133"/>
      <c r="X31" s="133"/>
    </row>
    <row r="32" spans="2:24" x14ac:dyDescent="0.15">
      <c r="B32" s="231"/>
      <c r="C32" s="234">
        <v>21</v>
      </c>
      <c r="D32" s="218"/>
      <c r="E32" s="231">
        <v>1995</v>
      </c>
      <c r="F32" s="239">
        <v>2730</v>
      </c>
      <c r="G32" s="218">
        <v>2448</v>
      </c>
      <c r="H32" s="239">
        <v>124577</v>
      </c>
      <c r="I32" s="231">
        <v>2205</v>
      </c>
      <c r="J32" s="239">
        <v>3150</v>
      </c>
      <c r="K32" s="218">
        <v>2745</v>
      </c>
      <c r="L32" s="239">
        <v>184451</v>
      </c>
      <c r="M32" s="275" t="s">
        <v>175</v>
      </c>
      <c r="N32" s="276" t="s">
        <v>175</v>
      </c>
      <c r="O32" s="277" t="s">
        <v>175</v>
      </c>
      <c r="P32" s="276" t="s">
        <v>175</v>
      </c>
      <c r="Q32" s="236"/>
      <c r="R32" s="133"/>
      <c r="S32" s="133"/>
      <c r="T32" s="133"/>
      <c r="U32" s="133"/>
      <c r="V32" s="133"/>
      <c r="W32" s="133"/>
      <c r="X32" s="133"/>
    </row>
    <row r="33" spans="2:24" x14ac:dyDescent="0.15">
      <c r="B33" s="204"/>
      <c r="C33" s="196">
        <v>12</v>
      </c>
      <c r="D33" s="209"/>
      <c r="E33" s="236">
        <v>2205</v>
      </c>
      <c r="F33" s="237">
        <v>2625</v>
      </c>
      <c r="G33" s="133">
        <v>2422</v>
      </c>
      <c r="H33" s="237">
        <v>19410</v>
      </c>
      <c r="I33" s="236">
        <v>2520</v>
      </c>
      <c r="J33" s="237">
        <v>2940</v>
      </c>
      <c r="K33" s="133">
        <v>2734</v>
      </c>
      <c r="L33" s="237">
        <v>23777</v>
      </c>
      <c r="M33" s="249" t="s">
        <v>175</v>
      </c>
      <c r="N33" s="250" t="s">
        <v>175</v>
      </c>
      <c r="O33" s="244" t="s">
        <v>175</v>
      </c>
      <c r="P33" s="250" t="s">
        <v>175</v>
      </c>
      <c r="Q33" s="236"/>
      <c r="R33" s="133"/>
      <c r="S33" s="133"/>
      <c r="T33" s="133"/>
      <c r="U33" s="133"/>
      <c r="V33" s="133"/>
      <c r="W33" s="133"/>
      <c r="X33" s="133"/>
    </row>
    <row r="34" spans="2:24" x14ac:dyDescent="0.15">
      <c r="B34" s="204" t="s">
        <v>99</v>
      </c>
      <c r="C34" s="196">
        <v>1</v>
      </c>
      <c r="D34" s="209" t="s">
        <v>2</v>
      </c>
      <c r="E34" s="236">
        <v>2363</v>
      </c>
      <c r="F34" s="237">
        <v>2678</v>
      </c>
      <c r="G34" s="133">
        <v>2479</v>
      </c>
      <c r="H34" s="237">
        <v>10066</v>
      </c>
      <c r="I34" s="236">
        <v>2520</v>
      </c>
      <c r="J34" s="237">
        <v>2940</v>
      </c>
      <c r="K34" s="133">
        <v>2725</v>
      </c>
      <c r="L34" s="237">
        <v>12855</v>
      </c>
      <c r="M34" s="249" t="s">
        <v>175</v>
      </c>
      <c r="N34" s="250" t="s">
        <v>175</v>
      </c>
      <c r="O34" s="244" t="s">
        <v>175</v>
      </c>
      <c r="P34" s="250" t="s">
        <v>175</v>
      </c>
      <c r="Q34" s="236"/>
      <c r="R34" s="133"/>
      <c r="S34" s="133"/>
      <c r="T34" s="133"/>
      <c r="U34" s="133"/>
      <c r="V34" s="133"/>
      <c r="W34" s="133"/>
      <c r="X34" s="133"/>
    </row>
    <row r="35" spans="2:24" x14ac:dyDescent="0.15">
      <c r="B35" s="204"/>
      <c r="C35" s="196">
        <v>2</v>
      </c>
      <c r="D35" s="209"/>
      <c r="E35" s="236">
        <v>2310</v>
      </c>
      <c r="F35" s="237">
        <v>2678</v>
      </c>
      <c r="G35" s="133">
        <v>2453</v>
      </c>
      <c r="H35" s="237">
        <v>14065</v>
      </c>
      <c r="I35" s="236">
        <v>2520</v>
      </c>
      <c r="J35" s="237">
        <v>2940</v>
      </c>
      <c r="K35" s="133">
        <v>2699</v>
      </c>
      <c r="L35" s="237">
        <v>11989</v>
      </c>
      <c r="M35" s="249" t="s">
        <v>175</v>
      </c>
      <c r="N35" s="250" t="s">
        <v>175</v>
      </c>
      <c r="O35" s="244" t="s">
        <v>175</v>
      </c>
      <c r="P35" s="250" t="s">
        <v>175</v>
      </c>
      <c r="Q35" s="236"/>
      <c r="R35" s="133"/>
      <c r="S35" s="133"/>
      <c r="T35" s="133"/>
      <c r="U35" s="133"/>
      <c r="V35" s="133"/>
      <c r="W35" s="133"/>
      <c r="X35" s="133"/>
    </row>
    <row r="36" spans="2:24" x14ac:dyDescent="0.15">
      <c r="B36" s="204"/>
      <c r="C36" s="196">
        <v>3</v>
      </c>
      <c r="D36" s="209"/>
      <c r="E36" s="236">
        <v>2415</v>
      </c>
      <c r="F36" s="237">
        <v>2573</v>
      </c>
      <c r="G36" s="133">
        <v>2516</v>
      </c>
      <c r="H36" s="237">
        <v>14455</v>
      </c>
      <c r="I36" s="236">
        <v>2625</v>
      </c>
      <c r="J36" s="237">
        <v>2940</v>
      </c>
      <c r="K36" s="133">
        <v>2812</v>
      </c>
      <c r="L36" s="237">
        <v>17635</v>
      </c>
      <c r="M36" s="249" t="s">
        <v>175</v>
      </c>
      <c r="N36" s="250" t="s">
        <v>175</v>
      </c>
      <c r="O36" s="244" t="s">
        <v>175</v>
      </c>
      <c r="P36" s="250" t="s">
        <v>175</v>
      </c>
      <c r="Q36" s="236"/>
      <c r="R36" s="133"/>
      <c r="S36" s="133"/>
      <c r="T36" s="133"/>
      <c r="U36" s="133"/>
      <c r="V36" s="133"/>
      <c r="W36" s="133"/>
      <c r="X36" s="133"/>
    </row>
    <row r="37" spans="2:24" x14ac:dyDescent="0.15">
      <c r="B37" s="204"/>
      <c r="C37" s="196">
        <v>4</v>
      </c>
      <c r="D37" s="209"/>
      <c r="E37" s="236">
        <v>2415</v>
      </c>
      <c r="F37" s="237">
        <v>2678</v>
      </c>
      <c r="G37" s="133">
        <v>2479</v>
      </c>
      <c r="H37" s="237">
        <v>10887</v>
      </c>
      <c r="I37" s="236">
        <v>2625</v>
      </c>
      <c r="J37" s="237">
        <v>2940</v>
      </c>
      <c r="K37" s="133">
        <v>2768</v>
      </c>
      <c r="L37" s="237">
        <v>15273</v>
      </c>
      <c r="M37" s="249" t="s">
        <v>175</v>
      </c>
      <c r="N37" s="250" t="s">
        <v>175</v>
      </c>
      <c r="O37" s="244" t="s">
        <v>175</v>
      </c>
      <c r="P37" s="250" t="s">
        <v>175</v>
      </c>
      <c r="Q37" s="236"/>
      <c r="R37" s="133"/>
      <c r="S37" s="133"/>
      <c r="T37" s="133"/>
      <c r="U37" s="133"/>
      <c r="V37" s="133"/>
      <c r="W37" s="133"/>
      <c r="X37" s="133"/>
    </row>
    <row r="38" spans="2:24" x14ac:dyDescent="0.15">
      <c r="B38" s="204"/>
      <c r="C38" s="196">
        <v>5</v>
      </c>
      <c r="D38" s="209"/>
      <c r="E38" s="236">
        <v>2415</v>
      </c>
      <c r="F38" s="237">
        <v>2730</v>
      </c>
      <c r="G38" s="133">
        <v>2538</v>
      </c>
      <c r="H38" s="237">
        <v>10173</v>
      </c>
      <c r="I38" s="236">
        <v>2783</v>
      </c>
      <c r="J38" s="237">
        <v>2977</v>
      </c>
      <c r="K38" s="133">
        <v>2883</v>
      </c>
      <c r="L38" s="237">
        <v>12950</v>
      </c>
      <c r="M38" s="249" t="s">
        <v>175</v>
      </c>
      <c r="N38" s="250" t="s">
        <v>175</v>
      </c>
      <c r="O38" s="244" t="s">
        <v>175</v>
      </c>
      <c r="P38" s="250" t="s">
        <v>175</v>
      </c>
      <c r="Q38" s="236"/>
      <c r="R38" s="133"/>
      <c r="S38" s="133"/>
      <c r="T38" s="133"/>
      <c r="U38" s="133"/>
      <c r="V38" s="133"/>
      <c r="W38" s="133"/>
      <c r="X38" s="133"/>
    </row>
    <row r="39" spans="2:24" x14ac:dyDescent="0.15">
      <c r="B39" s="204"/>
      <c r="C39" s="196">
        <v>6</v>
      </c>
      <c r="D39" s="209"/>
      <c r="E39" s="236">
        <v>2310</v>
      </c>
      <c r="F39" s="237">
        <v>2494</v>
      </c>
      <c r="G39" s="133">
        <v>2421</v>
      </c>
      <c r="H39" s="237">
        <v>11092</v>
      </c>
      <c r="I39" s="236">
        <v>2625</v>
      </c>
      <c r="J39" s="237">
        <v>2940</v>
      </c>
      <c r="K39" s="133">
        <v>2755</v>
      </c>
      <c r="L39" s="237">
        <v>14779</v>
      </c>
      <c r="M39" s="249" t="s">
        <v>175</v>
      </c>
      <c r="N39" s="250" t="s">
        <v>175</v>
      </c>
      <c r="O39" s="244" t="s">
        <v>175</v>
      </c>
      <c r="P39" s="250" t="s">
        <v>175</v>
      </c>
      <c r="Q39" s="236"/>
      <c r="R39" s="133"/>
      <c r="S39" s="133"/>
      <c r="T39" s="133"/>
      <c r="U39" s="133"/>
      <c r="V39" s="133"/>
      <c r="W39" s="133"/>
      <c r="X39" s="133"/>
    </row>
    <row r="40" spans="2:24" x14ac:dyDescent="0.15">
      <c r="B40" s="204"/>
      <c r="C40" s="196">
        <v>7</v>
      </c>
      <c r="D40" s="209"/>
      <c r="E40" s="236">
        <v>2310</v>
      </c>
      <c r="F40" s="237">
        <v>2468</v>
      </c>
      <c r="G40" s="133">
        <v>2384</v>
      </c>
      <c r="H40" s="237">
        <v>5985</v>
      </c>
      <c r="I40" s="236">
        <v>2783</v>
      </c>
      <c r="J40" s="237">
        <v>2993</v>
      </c>
      <c r="K40" s="133">
        <v>2870</v>
      </c>
      <c r="L40" s="237">
        <v>10411</v>
      </c>
      <c r="M40" s="249" t="s">
        <v>175</v>
      </c>
      <c r="N40" s="250" t="s">
        <v>175</v>
      </c>
      <c r="O40" s="244" t="s">
        <v>175</v>
      </c>
      <c r="P40" s="250" t="s">
        <v>175</v>
      </c>
      <c r="Q40" s="236"/>
      <c r="R40" s="133"/>
      <c r="S40" s="133"/>
      <c r="T40" s="133"/>
      <c r="U40" s="133"/>
      <c r="V40" s="133"/>
      <c r="W40" s="133"/>
      <c r="X40" s="133"/>
    </row>
    <row r="41" spans="2:24" x14ac:dyDescent="0.15">
      <c r="B41" s="204"/>
      <c r="C41" s="196">
        <v>8</v>
      </c>
      <c r="D41" s="209"/>
      <c r="E41" s="236">
        <v>2363</v>
      </c>
      <c r="F41" s="237">
        <v>2520</v>
      </c>
      <c r="G41" s="133">
        <v>2450</v>
      </c>
      <c r="H41" s="237">
        <v>10881</v>
      </c>
      <c r="I41" s="236">
        <v>2783</v>
      </c>
      <c r="J41" s="237">
        <v>2940</v>
      </c>
      <c r="K41" s="133">
        <v>2878</v>
      </c>
      <c r="L41" s="237">
        <v>13507</v>
      </c>
      <c r="M41" s="249" t="s">
        <v>175</v>
      </c>
      <c r="N41" s="250" t="s">
        <v>175</v>
      </c>
      <c r="O41" s="244" t="s">
        <v>175</v>
      </c>
      <c r="P41" s="250" t="s">
        <v>175</v>
      </c>
      <c r="Q41" s="236"/>
      <c r="R41" s="133"/>
      <c r="S41" s="133"/>
      <c r="T41" s="133"/>
      <c r="U41" s="133"/>
      <c r="V41" s="133"/>
      <c r="W41" s="133"/>
      <c r="X41" s="133"/>
    </row>
    <row r="42" spans="2:24" x14ac:dyDescent="0.15">
      <c r="B42" s="204"/>
      <c r="C42" s="196">
        <v>9</v>
      </c>
      <c r="D42" s="209"/>
      <c r="E42" s="236">
        <v>2310</v>
      </c>
      <c r="F42" s="237">
        <v>2594</v>
      </c>
      <c r="G42" s="133">
        <v>2475</v>
      </c>
      <c r="H42" s="237">
        <v>8989</v>
      </c>
      <c r="I42" s="236">
        <v>2835</v>
      </c>
      <c r="J42" s="237">
        <v>3012</v>
      </c>
      <c r="K42" s="133">
        <v>2906</v>
      </c>
      <c r="L42" s="237">
        <v>17167</v>
      </c>
      <c r="M42" s="249" t="s">
        <v>175</v>
      </c>
      <c r="N42" s="250" t="s">
        <v>175</v>
      </c>
      <c r="O42" s="244" t="s">
        <v>175</v>
      </c>
      <c r="P42" s="250" t="s">
        <v>175</v>
      </c>
      <c r="Q42" s="236"/>
      <c r="R42" s="133"/>
      <c r="S42" s="133"/>
      <c r="T42" s="133"/>
      <c r="U42" s="133"/>
      <c r="V42" s="133"/>
      <c r="W42" s="133"/>
      <c r="X42" s="133"/>
    </row>
    <row r="43" spans="2:24" x14ac:dyDescent="0.15">
      <c r="B43" s="204"/>
      <c r="C43" s="196">
        <v>10</v>
      </c>
      <c r="D43" s="209"/>
      <c r="E43" s="237">
        <v>2310</v>
      </c>
      <c r="F43" s="237">
        <v>2572.5</v>
      </c>
      <c r="G43" s="237">
        <v>2461.6382346917876</v>
      </c>
      <c r="H43" s="237">
        <v>8765.7000000000007</v>
      </c>
      <c r="I43" s="237">
        <v>2730</v>
      </c>
      <c r="J43" s="237">
        <v>3012.4500000000003</v>
      </c>
      <c r="K43" s="237">
        <v>2868.9796384395813</v>
      </c>
      <c r="L43" s="237">
        <v>13029.3</v>
      </c>
      <c r="M43" s="268">
        <v>0</v>
      </c>
      <c r="N43" s="268">
        <v>0</v>
      </c>
      <c r="O43" s="268">
        <v>0</v>
      </c>
      <c r="P43" s="268">
        <v>0</v>
      </c>
      <c r="Q43" s="133"/>
      <c r="R43" s="133"/>
      <c r="S43" s="133"/>
      <c r="T43" s="133"/>
      <c r="U43" s="133"/>
      <c r="V43" s="133"/>
      <c r="W43" s="133"/>
      <c r="X43" s="133"/>
    </row>
    <row r="44" spans="2:24" x14ac:dyDescent="0.15">
      <c r="B44" s="204"/>
      <c r="C44" s="196">
        <v>11</v>
      </c>
      <c r="D44" s="209"/>
      <c r="E44" s="237">
        <v>2310</v>
      </c>
      <c r="F44" s="237">
        <v>2625</v>
      </c>
      <c r="G44" s="237">
        <v>2466.3459652706852</v>
      </c>
      <c r="H44" s="237">
        <v>9849.1</v>
      </c>
      <c r="I44" s="237">
        <v>2730</v>
      </c>
      <c r="J44" s="237">
        <v>2940</v>
      </c>
      <c r="K44" s="237">
        <v>2836.5360112496946</v>
      </c>
      <c r="L44" s="237">
        <v>17267.8</v>
      </c>
      <c r="M44" s="268">
        <v>0</v>
      </c>
      <c r="N44" s="268">
        <v>0</v>
      </c>
      <c r="O44" s="268">
        <v>0</v>
      </c>
      <c r="P44" s="269">
        <v>0</v>
      </c>
      <c r="Q44" s="133"/>
      <c r="R44" s="133"/>
      <c r="S44" s="133"/>
      <c r="T44" s="133"/>
      <c r="U44" s="133"/>
      <c r="V44" s="133"/>
      <c r="W44" s="133"/>
      <c r="X44" s="133"/>
    </row>
    <row r="45" spans="2:24" x14ac:dyDescent="0.15">
      <c r="B45" s="197"/>
      <c r="C45" s="201">
        <v>12</v>
      </c>
      <c r="D45" s="210"/>
      <c r="E45" s="239">
        <v>2310</v>
      </c>
      <c r="F45" s="239">
        <v>2625</v>
      </c>
      <c r="G45" s="239">
        <v>2470.7560118065799</v>
      </c>
      <c r="H45" s="239">
        <v>14411.9</v>
      </c>
      <c r="I45" s="239">
        <v>2677.5</v>
      </c>
      <c r="J45" s="239">
        <v>2940</v>
      </c>
      <c r="K45" s="239">
        <v>2840.2260093133923</v>
      </c>
      <c r="L45" s="239">
        <v>21828.9</v>
      </c>
      <c r="M45" s="270">
        <v>0</v>
      </c>
      <c r="N45" s="270">
        <v>0</v>
      </c>
      <c r="O45" s="270">
        <v>0</v>
      </c>
      <c r="P45" s="270">
        <v>0</v>
      </c>
      <c r="Q45" s="133"/>
      <c r="R45" s="133"/>
      <c r="S45" s="133"/>
      <c r="T45" s="133"/>
      <c r="U45" s="133"/>
      <c r="V45" s="133"/>
      <c r="W45" s="133"/>
      <c r="X45" s="133"/>
    </row>
  </sheetData>
  <mergeCells count="8">
    <mergeCell ref="E26:H26"/>
    <mergeCell ref="I26:L26"/>
    <mergeCell ref="M26:P26"/>
    <mergeCell ref="E6:H6"/>
    <mergeCell ref="I6:L6"/>
    <mergeCell ref="M6:P6"/>
    <mergeCell ref="Q6:T6"/>
    <mergeCell ref="U6:X6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X42"/>
  <sheetViews>
    <sheetView zoomScale="75" zoomScaleNormal="75" workbookViewId="0"/>
  </sheetViews>
  <sheetFormatPr defaultColWidth="7.5" defaultRowHeight="12" x14ac:dyDescent="0.15"/>
  <cols>
    <col min="1" max="1" width="0.625" style="216" customWidth="1"/>
    <col min="2" max="2" width="5.625" style="216" customWidth="1"/>
    <col min="3" max="3" width="2.75" style="216" customWidth="1"/>
    <col min="4" max="4" width="5.5" style="216" customWidth="1"/>
    <col min="5" max="7" width="5.875" style="216" customWidth="1"/>
    <col min="8" max="8" width="8.125" style="216" customWidth="1"/>
    <col min="9" max="11" width="5.875" style="216" customWidth="1"/>
    <col min="12" max="12" width="8.125" style="216" customWidth="1"/>
    <col min="13" max="15" width="5.875" style="216" customWidth="1"/>
    <col min="16" max="16" width="8.125" style="216" customWidth="1"/>
    <col min="17" max="19" width="5.875" style="216" customWidth="1"/>
    <col min="20" max="20" width="8.125" style="216" customWidth="1"/>
    <col min="21" max="23" width="5.875" style="216" customWidth="1"/>
    <col min="24" max="24" width="8.125" style="216" customWidth="1"/>
    <col min="25" max="16384" width="7.5" style="216"/>
  </cols>
  <sheetData>
    <row r="3" spans="2:24" x14ac:dyDescent="0.15">
      <c r="B3" s="216" t="s">
        <v>182</v>
      </c>
    </row>
    <row r="4" spans="2:24" x14ac:dyDescent="0.15">
      <c r="X4" s="217" t="s">
        <v>117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19"/>
      <c r="C6" s="220" t="s">
        <v>118</v>
      </c>
      <c r="D6" s="221"/>
      <c r="E6" s="241" t="s">
        <v>146</v>
      </c>
      <c r="F6" s="242"/>
      <c r="G6" s="242"/>
      <c r="H6" s="243"/>
      <c r="I6" s="241" t="s">
        <v>147</v>
      </c>
      <c r="J6" s="242"/>
      <c r="K6" s="242"/>
      <c r="L6" s="243"/>
      <c r="M6" s="241" t="s">
        <v>148</v>
      </c>
      <c r="N6" s="242"/>
      <c r="O6" s="242"/>
      <c r="P6" s="243"/>
      <c r="Q6" s="241" t="s">
        <v>150</v>
      </c>
      <c r="R6" s="242"/>
      <c r="S6" s="242"/>
      <c r="T6" s="243"/>
      <c r="U6" s="256" t="s">
        <v>158</v>
      </c>
      <c r="V6" s="257"/>
      <c r="W6" s="257"/>
      <c r="X6" s="258"/>
    </row>
    <row r="7" spans="2:24" x14ac:dyDescent="0.15">
      <c r="B7" s="222" t="s">
        <v>124</v>
      </c>
      <c r="C7" s="223"/>
      <c r="D7" s="224"/>
      <c r="E7" s="228" t="s">
        <v>125</v>
      </c>
      <c r="F7" s="226" t="s">
        <v>126</v>
      </c>
      <c r="G7" s="229" t="s">
        <v>127</v>
      </c>
      <c r="H7" s="226" t="s">
        <v>128</v>
      </c>
      <c r="I7" s="228" t="s">
        <v>125</v>
      </c>
      <c r="J7" s="226" t="s">
        <v>126</v>
      </c>
      <c r="K7" s="229" t="s">
        <v>127</v>
      </c>
      <c r="L7" s="226" t="s">
        <v>128</v>
      </c>
      <c r="M7" s="228" t="s">
        <v>125</v>
      </c>
      <c r="N7" s="226" t="s">
        <v>126</v>
      </c>
      <c r="O7" s="228" t="s">
        <v>127</v>
      </c>
      <c r="P7" s="226" t="s">
        <v>128</v>
      </c>
      <c r="Q7" s="228" t="s">
        <v>125</v>
      </c>
      <c r="R7" s="226" t="s">
        <v>126</v>
      </c>
      <c r="S7" s="229" t="s">
        <v>127</v>
      </c>
      <c r="T7" s="226" t="s">
        <v>128</v>
      </c>
      <c r="U7" s="228" t="s">
        <v>125</v>
      </c>
      <c r="V7" s="226" t="s">
        <v>126</v>
      </c>
      <c r="W7" s="229" t="s">
        <v>127</v>
      </c>
      <c r="X7" s="226" t="s">
        <v>128</v>
      </c>
    </row>
    <row r="8" spans="2:24" x14ac:dyDescent="0.15">
      <c r="B8" s="231"/>
      <c r="C8" s="218"/>
      <c r="D8" s="218"/>
      <c r="E8" s="232"/>
      <c r="F8" s="233"/>
      <c r="G8" s="234" t="s">
        <v>129</v>
      </c>
      <c r="H8" s="233"/>
      <c r="I8" s="232"/>
      <c r="J8" s="233"/>
      <c r="K8" s="234" t="s">
        <v>129</v>
      </c>
      <c r="L8" s="233"/>
      <c r="M8" s="232"/>
      <c r="N8" s="233"/>
      <c r="O8" s="232" t="s">
        <v>129</v>
      </c>
      <c r="P8" s="233"/>
      <c r="Q8" s="232"/>
      <c r="R8" s="233"/>
      <c r="S8" s="234" t="s">
        <v>129</v>
      </c>
      <c r="T8" s="233"/>
      <c r="U8" s="232"/>
      <c r="V8" s="233"/>
      <c r="W8" s="234" t="s">
        <v>129</v>
      </c>
      <c r="X8" s="233"/>
    </row>
    <row r="9" spans="2:24" ht="14.1" customHeight="1" x14ac:dyDescent="0.15">
      <c r="B9" s="219" t="s">
        <v>95</v>
      </c>
      <c r="C9" s="229">
        <v>18</v>
      </c>
      <c r="D9" s="272" t="s">
        <v>96</v>
      </c>
      <c r="E9" s="219">
        <v>2415</v>
      </c>
      <c r="F9" s="273">
        <v>4043</v>
      </c>
      <c r="G9" s="274">
        <v>2886</v>
      </c>
      <c r="H9" s="273">
        <v>295176</v>
      </c>
      <c r="I9" s="219">
        <v>1785</v>
      </c>
      <c r="J9" s="273">
        <v>2415</v>
      </c>
      <c r="K9" s="274">
        <v>2115</v>
      </c>
      <c r="L9" s="273">
        <v>498384</v>
      </c>
      <c r="M9" s="219">
        <v>1575</v>
      </c>
      <c r="N9" s="273">
        <v>2205</v>
      </c>
      <c r="O9" s="274">
        <v>1818</v>
      </c>
      <c r="P9" s="273">
        <v>135336</v>
      </c>
      <c r="Q9" s="219">
        <v>4935</v>
      </c>
      <c r="R9" s="273">
        <v>5985</v>
      </c>
      <c r="S9" s="274">
        <v>5376</v>
      </c>
      <c r="T9" s="273">
        <v>69732</v>
      </c>
      <c r="U9" s="219">
        <v>4725</v>
      </c>
      <c r="V9" s="273">
        <v>5618</v>
      </c>
      <c r="W9" s="274">
        <v>5097</v>
      </c>
      <c r="X9" s="273">
        <v>117383</v>
      </c>
    </row>
    <row r="10" spans="2:24" ht="14.1" customHeight="1" x14ac:dyDescent="0.15">
      <c r="B10" s="236"/>
      <c r="C10" s="227">
        <v>19</v>
      </c>
      <c r="D10" s="133"/>
      <c r="E10" s="236">
        <v>2100</v>
      </c>
      <c r="F10" s="237">
        <v>3465</v>
      </c>
      <c r="G10" s="133">
        <v>2774</v>
      </c>
      <c r="H10" s="237">
        <v>511346</v>
      </c>
      <c r="I10" s="236">
        <v>1418</v>
      </c>
      <c r="J10" s="237">
        <v>2310</v>
      </c>
      <c r="K10" s="133">
        <v>1971</v>
      </c>
      <c r="L10" s="237">
        <v>704605</v>
      </c>
      <c r="M10" s="236">
        <v>1208</v>
      </c>
      <c r="N10" s="237">
        <v>2006</v>
      </c>
      <c r="O10" s="133">
        <v>1740</v>
      </c>
      <c r="P10" s="237">
        <v>199701</v>
      </c>
      <c r="Q10" s="236">
        <v>4725</v>
      </c>
      <c r="R10" s="237">
        <v>5880</v>
      </c>
      <c r="S10" s="133">
        <v>5558</v>
      </c>
      <c r="T10" s="237">
        <v>100234</v>
      </c>
      <c r="U10" s="236">
        <v>4200</v>
      </c>
      <c r="V10" s="237">
        <v>5400</v>
      </c>
      <c r="W10" s="133">
        <v>5011</v>
      </c>
      <c r="X10" s="237">
        <v>229294</v>
      </c>
    </row>
    <row r="11" spans="2:24" ht="14.1" customHeight="1" x14ac:dyDescent="0.15">
      <c r="B11" s="236"/>
      <c r="C11" s="227">
        <v>20</v>
      </c>
      <c r="D11" s="133"/>
      <c r="E11" s="236">
        <v>1680</v>
      </c>
      <c r="F11" s="237">
        <v>3045</v>
      </c>
      <c r="G11" s="133">
        <v>2331</v>
      </c>
      <c r="H11" s="237">
        <v>719796</v>
      </c>
      <c r="I11" s="236">
        <v>1313</v>
      </c>
      <c r="J11" s="237">
        <v>2100</v>
      </c>
      <c r="K11" s="133">
        <v>1775</v>
      </c>
      <c r="L11" s="237">
        <v>801593</v>
      </c>
      <c r="M11" s="236">
        <v>1050</v>
      </c>
      <c r="N11" s="237">
        <v>1947</v>
      </c>
      <c r="O11" s="133">
        <v>1555</v>
      </c>
      <c r="P11" s="237">
        <v>283311</v>
      </c>
      <c r="Q11" s="236">
        <v>4095</v>
      </c>
      <c r="R11" s="237">
        <v>5880</v>
      </c>
      <c r="S11" s="133">
        <v>5010</v>
      </c>
      <c r="T11" s="237">
        <v>101266</v>
      </c>
      <c r="U11" s="236">
        <v>3438</v>
      </c>
      <c r="V11" s="237">
        <v>5145</v>
      </c>
      <c r="W11" s="133">
        <v>4168</v>
      </c>
      <c r="X11" s="237">
        <v>280147</v>
      </c>
    </row>
    <row r="12" spans="2:24" ht="14.1" customHeight="1" x14ac:dyDescent="0.15">
      <c r="B12" s="231"/>
      <c r="C12" s="234">
        <v>21</v>
      </c>
      <c r="D12" s="218"/>
      <c r="E12" s="231">
        <v>1575</v>
      </c>
      <c r="F12" s="239">
        <v>3150</v>
      </c>
      <c r="G12" s="218">
        <v>2178</v>
      </c>
      <c r="H12" s="239">
        <v>930765</v>
      </c>
      <c r="I12" s="231">
        <v>1260</v>
      </c>
      <c r="J12" s="239">
        <v>2100</v>
      </c>
      <c r="K12" s="218">
        <v>1662</v>
      </c>
      <c r="L12" s="239">
        <v>1039453</v>
      </c>
      <c r="M12" s="231">
        <v>1050</v>
      </c>
      <c r="N12" s="239">
        <v>1890</v>
      </c>
      <c r="O12" s="218">
        <v>1486</v>
      </c>
      <c r="P12" s="239">
        <v>347286</v>
      </c>
      <c r="Q12" s="231">
        <v>3360</v>
      </c>
      <c r="R12" s="239">
        <v>5880</v>
      </c>
      <c r="S12" s="218">
        <v>4407</v>
      </c>
      <c r="T12" s="239">
        <v>147433</v>
      </c>
      <c r="U12" s="231">
        <v>2832</v>
      </c>
      <c r="V12" s="239">
        <v>4830</v>
      </c>
      <c r="W12" s="218">
        <v>3636</v>
      </c>
      <c r="X12" s="239">
        <v>400717</v>
      </c>
    </row>
    <row r="13" spans="2:24" ht="14.1" customHeight="1" x14ac:dyDescent="0.15">
      <c r="B13" s="204" t="s">
        <v>183</v>
      </c>
      <c r="C13" s="196">
        <v>12</v>
      </c>
      <c r="D13" s="209"/>
      <c r="E13" s="236">
        <v>1995</v>
      </c>
      <c r="F13" s="237">
        <v>3150</v>
      </c>
      <c r="G13" s="133">
        <v>2518</v>
      </c>
      <c r="H13" s="237">
        <v>86819</v>
      </c>
      <c r="I13" s="236">
        <v>1470</v>
      </c>
      <c r="J13" s="237">
        <v>2100</v>
      </c>
      <c r="K13" s="133">
        <v>1775</v>
      </c>
      <c r="L13" s="237">
        <v>95368</v>
      </c>
      <c r="M13" s="236">
        <v>1050</v>
      </c>
      <c r="N13" s="237">
        <v>1628</v>
      </c>
      <c r="O13" s="133">
        <v>1326</v>
      </c>
      <c r="P13" s="237">
        <v>23943</v>
      </c>
      <c r="Q13" s="236">
        <v>3990</v>
      </c>
      <c r="R13" s="237">
        <v>5460</v>
      </c>
      <c r="S13" s="133">
        <v>4652</v>
      </c>
      <c r="T13" s="237">
        <v>13869</v>
      </c>
      <c r="U13" s="236">
        <v>3150</v>
      </c>
      <c r="V13" s="237">
        <v>4783</v>
      </c>
      <c r="W13" s="133">
        <v>4009</v>
      </c>
      <c r="X13" s="237">
        <v>52184</v>
      </c>
    </row>
    <row r="14" spans="2:24" ht="14.1" customHeight="1" x14ac:dyDescent="0.15">
      <c r="B14" s="204" t="s">
        <v>99</v>
      </c>
      <c r="C14" s="196">
        <v>1</v>
      </c>
      <c r="D14" s="209" t="s">
        <v>2</v>
      </c>
      <c r="E14" s="236">
        <v>1785</v>
      </c>
      <c r="F14" s="237">
        <v>2940</v>
      </c>
      <c r="G14" s="133">
        <v>2347</v>
      </c>
      <c r="H14" s="237">
        <v>86526</v>
      </c>
      <c r="I14" s="236">
        <v>1365</v>
      </c>
      <c r="J14" s="237">
        <v>1995</v>
      </c>
      <c r="K14" s="133">
        <v>1658</v>
      </c>
      <c r="L14" s="237">
        <v>95196</v>
      </c>
      <c r="M14" s="236">
        <v>1050</v>
      </c>
      <c r="N14" s="237">
        <v>1659</v>
      </c>
      <c r="O14" s="133">
        <v>1345</v>
      </c>
      <c r="P14" s="237">
        <v>17003</v>
      </c>
      <c r="Q14" s="236">
        <v>3675</v>
      </c>
      <c r="R14" s="237">
        <v>5145</v>
      </c>
      <c r="S14" s="133">
        <v>4490</v>
      </c>
      <c r="T14" s="237">
        <v>7609</v>
      </c>
      <c r="U14" s="236">
        <v>3150</v>
      </c>
      <c r="V14" s="237">
        <v>4620</v>
      </c>
      <c r="W14" s="133">
        <v>3806</v>
      </c>
      <c r="X14" s="237">
        <v>30350</v>
      </c>
    </row>
    <row r="15" spans="2:24" ht="14.1" customHeight="1" x14ac:dyDescent="0.15">
      <c r="B15" s="204"/>
      <c r="C15" s="196">
        <v>2</v>
      </c>
      <c r="D15" s="209"/>
      <c r="E15" s="236">
        <v>1733</v>
      </c>
      <c r="F15" s="237">
        <v>2625</v>
      </c>
      <c r="G15" s="133">
        <v>2122</v>
      </c>
      <c r="H15" s="237">
        <v>68662</v>
      </c>
      <c r="I15" s="236">
        <v>1155</v>
      </c>
      <c r="J15" s="237">
        <v>1890</v>
      </c>
      <c r="K15" s="133">
        <v>1558</v>
      </c>
      <c r="L15" s="237">
        <v>88159</v>
      </c>
      <c r="M15" s="236">
        <v>1050</v>
      </c>
      <c r="N15" s="237">
        <v>1680</v>
      </c>
      <c r="O15" s="133">
        <v>1385</v>
      </c>
      <c r="P15" s="237">
        <v>27773</v>
      </c>
      <c r="Q15" s="236">
        <v>3675</v>
      </c>
      <c r="R15" s="237">
        <v>5250</v>
      </c>
      <c r="S15" s="133">
        <v>4398</v>
      </c>
      <c r="T15" s="237">
        <v>11461</v>
      </c>
      <c r="U15" s="236">
        <v>3045</v>
      </c>
      <c r="V15" s="237">
        <v>4200</v>
      </c>
      <c r="W15" s="133">
        <v>3648</v>
      </c>
      <c r="X15" s="237">
        <v>34822</v>
      </c>
    </row>
    <row r="16" spans="2:24" ht="14.1" customHeight="1" x14ac:dyDescent="0.15">
      <c r="B16" s="204"/>
      <c r="C16" s="196">
        <v>3</v>
      </c>
      <c r="D16" s="209"/>
      <c r="E16" s="236">
        <v>1680</v>
      </c>
      <c r="F16" s="237">
        <v>2415</v>
      </c>
      <c r="G16" s="133">
        <v>2101</v>
      </c>
      <c r="H16" s="237">
        <v>94043</v>
      </c>
      <c r="I16" s="236">
        <v>1418</v>
      </c>
      <c r="J16" s="237">
        <v>1890</v>
      </c>
      <c r="K16" s="133">
        <v>1702</v>
      </c>
      <c r="L16" s="237">
        <v>104085</v>
      </c>
      <c r="M16" s="236">
        <v>1260</v>
      </c>
      <c r="N16" s="237">
        <v>1785</v>
      </c>
      <c r="O16" s="133">
        <v>1494</v>
      </c>
      <c r="P16" s="237">
        <v>27388</v>
      </c>
      <c r="Q16" s="236">
        <v>3675</v>
      </c>
      <c r="R16" s="237">
        <v>5408</v>
      </c>
      <c r="S16" s="133">
        <v>4431</v>
      </c>
      <c r="T16" s="237">
        <v>19109</v>
      </c>
      <c r="U16" s="236">
        <v>2940</v>
      </c>
      <c r="V16" s="237">
        <v>4410</v>
      </c>
      <c r="W16" s="133">
        <v>3620</v>
      </c>
      <c r="X16" s="237">
        <v>51648</v>
      </c>
    </row>
    <row r="17" spans="2:24" ht="14.1" customHeight="1" x14ac:dyDescent="0.15">
      <c r="B17" s="204"/>
      <c r="C17" s="196">
        <v>4</v>
      </c>
      <c r="D17" s="209"/>
      <c r="E17" s="236">
        <v>1680</v>
      </c>
      <c r="F17" s="237">
        <v>2415</v>
      </c>
      <c r="G17" s="133">
        <v>2044</v>
      </c>
      <c r="H17" s="237">
        <v>76568</v>
      </c>
      <c r="I17" s="236">
        <v>1313</v>
      </c>
      <c r="J17" s="237">
        <v>1995</v>
      </c>
      <c r="K17" s="133">
        <v>1620</v>
      </c>
      <c r="L17" s="237">
        <v>70201</v>
      </c>
      <c r="M17" s="236">
        <v>1155</v>
      </c>
      <c r="N17" s="237">
        <v>1785</v>
      </c>
      <c r="O17" s="133">
        <v>1533</v>
      </c>
      <c r="P17" s="237">
        <v>23155</v>
      </c>
      <c r="Q17" s="236">
        <v>3791</v>
      </c>
      <c r="R17" s="237">
        <v>5303</v>
      </c>
      <c r="S17" s="133">
        <v>4383</v>
      </c>
      <c r="T17" s="237">
        <v>14024</v>
      </c>
      <c r="U17" s="236">
        <v>2940</v>
      </c>
      <c r="V17" s="237">
        <v>4239</v>
      </c>
      <c r="W17" s="133">
        <v>3666</v>
      </c>
      <c r="X17" s="237">
        <v>34268</v>
      </c>
    </row>
    <row r="18" spans="2:24" ht="14.1" customHeight="1" x14ac:dyDescent="0.15">
      <c r="B18" s="204"/>
      <c r="C18" s="196">
        <v>5</v>
      </c>
      <c r="D18" s="209"/>
      <c r="E18" s="236">
        <v>1680</v>
      </c>
      <c r="F18" s="237">
        <v>2573</v>
      </c>
      <c r="G18" s="133">
        <v>2090</v>
      </c>
      <c r="H18" s="237">
        <v>75576</v>
      </c>
      <c r="I18" s="236">
        <v>1260</v>
      </c>
      <c r="J18" s="237">
        <v>2100</v>
      </c>
      <c r="K18" s="133">
        <v>1671</v>
      </c>
      <c r="L18" s="237">
        <v>76999</v>
      </c>
      <c r="M18" s="236">
        <v>1260</v>
      </c>
      <c r="N18" s="237">
        <v>1985</v>
      </c>
      <c r="O18" s="133">
        <v>1556</v>
      </c>
      <c r="P18" s="237">
        <v>33374</v>
      </c>
      <c r="Q18" s="236">
        <v>3780</v>
      </c>
      <c r="R18" s="237">
        <v>5303</v>
      </c>
      <c r="S18" s="133">
        <v>4343</v>
      </c>
      <c r="T18" s="237">
        <v>13802</v>
      </c>
      <c r="U18" s="236">
        <v>3045</v>
      </c>
      <c r="V18" s="237">
        <v>4515</v>
      </c>
      <c r="W18" s="133">
        <v>3677</v>
      </c>
      <c r="X18" s="237">
        <v>34671</v>
      </c>
    </row>
    <row r="19" spans="2:24" ht="14.1" customHeight="1" x14ac:dyDescent="0.15">
      <c r="B19" s="204"/>
      <c r="C19" s="196">
        <v>6</v>
      </c>
      <c r="D19" s="209"/>
      <c r="E19" s="236">
        <v>1733</v>
      </c>
      <c r="F19" s="237">
        <v>2415</v>
      </c>
      <c r="G19" s="133">
        <v>2059</v>
      </c>
      <c r="H19" s="237">
        <v>59446</v>
      </c>
      <c r="I19" s="236">
        <v>1260</v>
      </c>
      <c r="J19" s="237">
        <v>1995</v>
      </c>
      <c r="K19" s="133">
        <v>1650</v>
      </c>
      <c r="L19" s="237">
        <v>57268</v>
      </c>
      <c r="M19" s="236">
        <v>1260</v>
      </c>
      <c r="N19" s="237">
        <v>1890</v>
      </c>
      <c r="O19" s="133">
        <v>1574</v>
      </c>
      <c r="P19" s="237">
        <v>20490</v>
      </c>
      <c r="Q19" s="236">
        <v>3780</v>
      </c>
      <c r="R19" s="237">
        <v>5250</v>
      </c>
      <c r="S19" s="133">
        <v>4442</v>
      </c>
      <c r="T19" s="237">
        <v>11660</v>
      </c>
      <c r="U19" s="236">
        <v>3150</v>
      </c>
      <c r="V19" s="237">
        <v>4515</v>
      </c>
      <c r="W19" s="133">
        <v>3671</v>
      </c>
      <c r="X19" s="237">
        <v>21186</v>
      </c>
    </row>
    <row r="20" spans="2:24" ht="14.1" customHeight="1" x14ac:dyDescent="0.15">
      <c r="B20" s="204"/>
      <c r="C20" s="196">
        <v>7</v>
      </c>
      <c r="D20" s="209"/>
      <c r="E20" s="236">
        <v>1785</v>
      </c>
      <c r="F20" s="237">
        <v>2310</v>
      </c>
      <c r="G20" s="133">
        <v>2076</v>
      </c>
      <c r="H20" s="237">
        <v>47849</v>
      </c>
      <c r="I20" s="236">
        <v>1260</v>
      </c>
      <c r="J20" s="237">
        <v>1995</v>
      </c>
      <c r="K20" s="133">
        <v>1670</v>
      </c>
      <c r="L20" s="237">
        <v>42117</v>
      </c>
      <c r="M20" s="236">
        <v>1260</v>
      </c>
      <c r="N20" s="237">
        <v>1890</v>
      </c>
      <c r="O20" s="133">
        <v>1531</v>
      </c>
      <c r="P20" s="237">
        <v>15019</v>
      </c>
      <c r="Q20" s="236">
        <v>3780</v>
      </c>
      <c r="R20" s="237">
        <v>5397</v>
      </c>
      <c r="S20" s="133">
        <v>4566</v>
      </c>
      <c r="T20" s="237">
        <v>9301</v>
      </c>
      <c r="U20" s="236">
        <v>3045</v>
      </c>
      <c r="V20" s="237">
        <v>4305</v>
      </c>
      <c r="W20" s="133">
        <v>3620</v>
      </c>
      <c r="X20" s="237">
        <v>22330</v>
      </c>
    </row>
    <row r="21" spans="2:24" ht="14.1" customHeight="1" x14ac:dyDescent="0.15">
      <c r="B21" s="204"/>
      <c r="C21" s="196">
        <v>8</v>
      </c>
      <c r="D21" s="209"/>
      <c r="E21" s="236">
        <v>1785</v>
      </c>
      <c r="F21" s="237">
        <v>2415</v>
      </c>
      <c r="G21" s="133">
        <v>2034</v>
      </c>
      <c r="H21" s="237">
        <v>72172</v>
      </c>
      <c r="I21" s="236">
        <v>1260</v>
      </c>
      <c r="J21" s="237">
        <v>1995</v>
      </c>
      <c r="K21" s="133">
        <v>1643</v>
      </c>
      <c r="L21" s="237">
        <v>79409</v>
      </c>
      <c r="M21" s="236">
        <v>1050</v>
      </c>
      <c r="N21" s="237">
        <v>1785</v>
      </c>
      <c r="O21" s="133">
        <v>1452</v>
      </c>
      <c r="P21" s="237">
        <v>29729</v>
      </c>
      <c r="Q21" s="236">
        <v>4095</v>
      </c>
      <c r="R21" s="237">
        <v>5355</v>
      </c>
      <c r="S21" s="133">
        <v>4659</v>
      </c>
      <c r="T21" s="237">
        <v>12832</v>
      </c>
      <c r="U21" s="236">
        <v>3045</v>
      </c>
      <c r="V21" s="237">
        <v>4200</v>
      </c>
      <c r="W21" s="133">
        <v>3658</v>
      </c>
      <c r="X21" s="237">
        <v>34441</v>
      </c>
    </row>
    <row r="22" spans="2:24" ht="14.1" customHeight="1" x14ac:dyDescent="0.15">
      <c r="B22" s="204"/>
      <c r="C22" s="196">
        <v>9</v>
      </c>
      <c r="D22" s="209"/>
      <c r="E22" s="236">
        <v>1785</v>
      </c>
      <c r="F22" s="237">
        <v>2310</v>
      </c>
      <c r="G22" s="133">
        <v>2121</v>
      </c>
      <c r="H22" s="237">
        <v>77137</v>
      </c>
      <c r="I22" s="236">
        <v>1365</v>
      </c>
      <c r="J22" s="237">
        <v>1890</v>
      </c>
      <c r="K22" s="133">
        <v>1680</v>
      </c>
      <c r="L22" s="237">
        <v>65349</v>
      </c>
      <c r="M22" s="237">
        <v>1208</v>
      </c>
      <c r="N22" s="238">
        <v>1680</v>
      </c>
      <c r="O22" s="133">
        <v>1463</v>
      </c>
      <c r="P22" s="237">
        <v>17153</v>
      </c>
      <c r="Q22" s="236">
        <v>3780</v>
      </c>
      <c r="R22" s="237">
        <v>5303</v>
      </c>
      <c r="S22" s="133">
        <v>4587</v>
      </c>
      <c r="T22" s="237">
        <v>12461</v>
      </c>
      <c r="U22" s="236">
        <v>3150</v>
      </c>
      <c r="V22" s="237">
        <v>4515</v>
      </c>
      <c r="W22" s="133">
        <v>3766</v>
      </c>
      <c r="X22" s="237">
        <v>26731</v>
      </c>
    </row>
    <row r="23" spans="2:24" ht="14.1" customHeight="1" x14ac:dyDescent="0.15">
      <c r="B23" s="204"/>
      <c r="C23" s="196">
        <v>10</v>
      </c>
      <c r="D23" s="209"/>
      <c r="E23" s="237">
        <v>1837.5</v>
      </c>
      <c r="F23" s="237">
        <v>2940</v>
      </c>
      <c r="G23" s="237">
        <v>2225.8148680475024</v>
      </c>
      <c r="H23" s="237">
        <v>67095</v>
      </c>
      <c r="I23" s="237">
        <v>1365</v>
      </c>
      <c r="J23" s="237">
        <v>2100</v>
      </c>
      <c r="K23" s="237">
        <v>1690.7325573352298</v>
      </c>
      <c r="L23" s="237">
        <v>72073.700000000012</v>
      </c>
      <c r="M23" s="237">
        <v>1260</v>
      </c>
      <c r="N23" s="237">
        <v>1575</v>
      </c>
      <c r="O23" s="237">
        <v>1409.8246568859443</v>
      </c>
      <c r="P23" s="237">
        <v>16851.5</v>
      </c>
      <c r="Q23" s="237">
        <v>4200</v>
      </c>
      <c r="R23" s="237">
        <v>5250</v>
      </c>
      <c r="S23" s="237">
        <v>4695.4344134802332</v>
      </c>
      <c r="T23" s="238">
        <v>10471.700000000001</v>
      </c>
      <c r="U23" s="237">
        <v>3150</v>
      </c>
      <c r="V23" s="238">
        <v>4410</v>
      </c>
      <c r="W23" s="237">
        <v>3637.7724582098353</v>
      </c>
      <c r="X23" s="237">
        <v>26221.3</v>
      </c>
    </row>
    <row r="24" spans="2:24" ht="14.1" customHeight="1" x14ac:dyDescent="0.15">
      <c r="B24" s="204"/>
      <c r="C24" s="196">
        <v>11</v>
      </c>
      <c r="D24" s="209"/>
      <c r="E24" s="237">
        <v>1890</v>
      </c>
      <c r="F24" s="237">
        <v>3045</v>
      </c>
      <c r="G24" s="237">
        <v>2459.2911816904189</v>
      </c>
      <c r="H24" s="237">
        <v>91104.6</v>
      </c>
      <c r="I24" s="237">
        <v>1365</v>
      </c>
      <c r="J24" s="237">
        <v>2152.5</v>
      </c>
      <c r="K24" s="237">
        <v>1770.5759660094616</v>
      </c>
      <c r="L24" s="237">
        <v>104380.20000000001</v>
      </c>
      <c r="M24" s="237">
        <v>1212.2250000000001</v>
      </c>
      <c r="N24" s="237">
        <v>1627.5</v>
      </c>
      <c r="O24" s="237">
        <v>1432.7154947769141</v>
      </c>
      <c r="P24" s="237">
        <v>18446.3</v>
      </c>
      <c r="Q24" s="237">
        <v>4200</v>
      </c>
      <c r="R24" s="237">
        <v>5302.5</v>
      </c>
      <c r="S24" s="237">
        <v>4796.0241245136203</v>
      </c>
      <c r="T24" s="237">
        <v>13155.399999999998</v>
      </c>
      <c r="U24" s="237">
        <v>3150</v>
      </c>
      <c r="V24" s="237">
        <v>4515</v>
      </c>
      <c r="W24" s="237">
        <v>3765.8053158250295</v>
      </c>
      <c r="X24" s="238">
        <v>32445.599999999999</v>
      </c>
    </row>
    <row r="25" spans="2:24" ht="14.1" customHeight="1" x14ac:dyDescent="0.15">
      <c r="B25" s="197"/>
      <c r="C25" s="201">
        <v>12</v>
      </c>
      <c r="D25" s="210"/>
      <c r="E25" s="239">
        <v>2100</v>
      </c>
      <c r="F25" s="239">
        <v>3465</v>
      </c>
      <c r="G25" s="239">
        <v>2766.8635445155769</v>
      </c>
      <c r="H25" s="239">
        <v>64538</v>
      </c>
      <c r="I25" s="239">
        <v>1470</v>
      </c>
      <c r="J25" s="239">
        <v>2110.5</v>
      </c>
      <c r="K25" s="239">
        <v>1878.687525426054</v>
      </c>
      <c r="L25" s="239">
        <v>66150</v>
      </c>
      <c r="M25" s="239">
        <v>1197.5250000000001</v>
      </c>
      <c r="N25" s="239">
        <v>1575</v>
      </c>
      <c r="O25" s="239">
        <v>1436.4901599015989</v>
      </c>
      <c r="P25" s="239">
        <v>17022</v>
      </c>
      <c r="Q25" s="239">
        <v>4200</v>
      </c>
      <c r="R25" s="240">
        <v>5355</v>
      </c>
      <c r="S25" s="239">
        <v>4915.8549208144786</v>
      </c>
      <c r="T25" s="239">
        <v>10414</v>
      </c>
      <c r="U25" s="240">
        <v>3465</v>
      </c>
      <c r="V25" s="239">
        <v>5114.55</v>
      </c>
      <c r="W25" s="239">
        <v>4078.4872311551594</v>
      </c>
      <c r="X25" s="240">
        <v>27362</v>
      </c>
    </row>
    <row r="26" spans="2:24" x14ac:dyDescent="0.15">
      <c r="B26" s="225"/>
      <c r="C26" s="244"/>
      <c r="D26" s="245"/>
      <c r="E26" s="236"/>
      <c r="F26" s="237"/>
      <c r="G26" s="133"/>
      <c r="H26" s="237"/>
      <c r="I26" s="236"/>
      <c r="J26" s="237"/>
      <c r="K26" s="133"/>
      <c r="L26" s="237"/>
      <c r="M26" s="236"/>
      <c r="N26" s="237"/>
      <c r="O26" s="133"/>
      <c r="P26" s="237"/>
      <c r="Q26" s="236"/>
      <c r="R26" s="237"/>
      <c r="S26" s="133"/>
      <c r="T26" s="237"/>
      <c r="U26" s="236"/>
      <c r="V26" s="237"/>
      <c r="W26" s="133"/>
      <c r="X26" s="237"/>
    </row>
    <row r="27" spans="2:24" x14ac:dyDescent="0.15">
      <c r="B27" s="225"/>
      <c r="C27" s="244"/>
      <c r="D27" s="245"/>
      <c r="E27" s="236"/>
      <c r="F27" s="237"/>
      <c r="G27" s="133"/>
      <c r="H27" s="237"/>
      <c r="I27" s="236"/>
      <c r="J27" s="237"/>
      <c r="K27" s="133"/>
      <c r="L27" s="237"/>
      <c r="M27" s="236"/>
      <c r="N27" s="237"/>
      <c r="O27" s="133"/>
      <c r="P27" s="237"/>
      <c r="Q27" s="236"/>
      <c r="R27" s="237"/>
      <c r="S27" s="133"/>
      <c r="T27" s="237"/>
      <c r="U27" s="236"/>
      <c r="V27" s="237"/>
      <c r="W27" s="133"/>
      <c r="X27" s="237"/>
    </row>
    <row r="28" spans="2:24" x14ac:dyDescent="0.15">
      <c r="B28" s="222" t="s">
        <v>151</v>
      </c>
      <c r="C28" s="244"/>
      <c r="D28" s="245"/>
      <c r="E28" s="236"/>
      <c r="F28" s="237"/>
      <c r="G28" s="133"/>
      <c r="H28" s="237"/>
      <c r="I28" s="236"/>
      <c r="J28" s="237"/>
      <c r="K28" s="133"/>
      <c r="L28" s="237"/>
      <c r="M28" s="236"/>
      <c r="N28" s="237"/>
      <c r="O28" s="133"/>
      <c r="P28" s="237"/>
      <c r="Q28" s="236"/>
      <c r="R28" s="237"/>
      <c r="S28" s="133"/>
      <c r="T28" s="237"/>
      <c r="U28" s="236"/>
      <c r="V28" s="237"/>
      <c r="W28" s="133"/>
      <c r="X28" s="237"/>
    </row>
    <row r="29" spans="2:24" x14ac:dyDescent="0.15">
      <c r="B29" s="246">
        <v>40518</v>
      </c>
      <c r="C29" s="247"/>
      <c r="D29" s="248">
        <v>40522</v>
      </c>
      <c r="E29" s="236">
        <v>2100</v>
      </c>
      <c r="F29" s="237">
        <v>3150</v>
      </c>
      <c r="G29" s="133">
        <v>2677.6666023367407</v>
      </c>
      <c r="H29" s="237">
        <v>14996.8</v>
      </c>
      <c r="I29" s="236">
        <v>1470</v>
      </c>
      <c r="J29" s="237">
        <v>2100</v>
      </c>
      <c r="K29" s="133">
        <v>1854.0831852929593</v>
      </c>
      <c r="L29" s="237">
        <v>14365.9</v>
      </c>
      <c r="M29" s="236">
        <v>1260</v>
      </c>
      <c r="N29" s="237">
        <v>1575</v>
      </c>
      <c r="O29" s="133">
        <v>1459.525472322282</v>
      </c>
      <c r="P29" s="237">
        <v>3911.7</v>
      </c>
      <c r="Q29" s="236">
        <v>4200</v>
      </c>
      <c r="R29" s="237">
        <v>5250</v>
      </c>
      <c r="S29" s="133">
        <v>4887.0075860727484</v>
      </c>
      <c r="T29" s="237">
        <v>2351.1999999999998</v>
      </c>
      <c r="U29" s="236">
        <v>3570</v>
      </c>
      <c r="V29" s="237">
        <v>4725</v>
      </c>
      <c r="W29" s="133">
        <v>4049.5230248159969</v>
      </c>
      <c r="X29" s="237">
        <v>4914.8999999999996</v>
      </c>
    </row>
    <row r="30" spans="2:24" x14ac:dyDescent="0.15">
      <c r="B30" s="246" t="s">
        <v>152</v>
      </c>
      <c r="C30" s="247"/>
      <c r="D30" s="248"/>
      <c r="E30" s="236"/>
      <c r="F30" s="237"/>
      <c r="G30" s="133"/>
      <c r="H30" s="237"/>
      <c r="I30" s="236"/>
      <c r="J30" s="237"/>
      <c r="K30" s="133"/>
      <c r="L30" s="237"/>
      <c r="M30" s="236"/>
      <c r="N30" s="237"/>
      <c r="O30" s="133"/>
      <c r="P30" s="237"/>
      <c r="Q30" s="236"/>
      <c r="R30" s="237"/>
      <c r="S30" s="133"/>
      <c r="T30" s="237"/>
      <c r="U30" s="236"/>
      <c r="V30" s="237"/>
      <c r="W30" s="133"/>
      <c r="X30" s="237"/>
    </row>
    <row r="31" spans="2:24" x14ac:dyDescent="0.15">
      <c r="B31" s="246">
        <v>40525</v>
      </c>
      <c r="C31" s="247"/>
      <c r="D31" s="248">
        <v>40529</v>
      </c>
      <c r="E31" s="249">
        <v>2205</v>
      </c>
      <c r="F31" s="250">
        <v>3307.5</v>
      </c>
      <c r="G31" s="244">
        <v>2791.0424940718653</v>
      </c>
      <c r="H31" s="250">
        <v>16271.4</v>
      </c>
      <c r="I31" s="249">
        <v>1575</v>
      </c>
      <c r="J31" s="250">
        <v>2110.5</v>
      </c>
      <c r="K31" s="244">
        <v>1902.9601635614638</v>
      </c>
      <c r="L31" s="250">
        <v>22012.5</v>
      </c>
      <c r="M31" s="249">
        <v>1197.5250000000001</v>
      </c>
      <c r="N31" s="250">
        <v>1575</v>
      </c>
      <c r="O31" s="244">
        <v>1428.9679636533083</v>
      </c>
      <c r="P31" s="250">
        <v>5161.7</v>
      </c>
      <c r="Q31" s="249">
        <v>4410</v>
      </c>
      <c r="R31" s="250">
        <v>5355</v>
      </c>
      <c r="S31" s="244">
        <v>4956.405437352244</v>
      </c>
      <c r="T31" s="250">
        <v>2574.3000000000002</v>
      </c>
      <c r="U31" s="249">
        <v>3675</v>
      </c>
      <c r="V31" s="250">
        <v>4961.25</v>
      </c>
      <c r="W31" s="244">
        <v>4210.3665254237285</v>
      </c>
      <c r="X31" s="250">
        <v>5840.2</v>
      </c>
    </row>
    <row r="32" spans="2:24" x14ac:dyDescent="0.15">
      <c r="B32" s="246" t="s">
        <v>153</v>
      </c>
      <c r="C32" s="247"/>
      <c r="D32" s="248"/>
      <c r="E32" s="236"/>
      <c r="F32" s="237"/>
      <c r="G32" s="133"/>
      <c r="H32" s="237"/>
      <c r="I32" s="236"/>
      <c r="J32" s="237"/>
      <c r="K32" s="133"/>
      <c r="L32" s="237"/>
      <c r="M32" s="236"/>
      <c r="N32" s="237"/>
      <c r="O32" s="133"/>
      <c r="P32" s="237"/>
      <c r="Q32" s="236"/>
      <c r="R32" s="237"/>
      <c r="S32" s="133"/>
      <c r="T32" s="237"/>
      <c r="U32" s="236"/>
      <c r="V32" s="237"/>
      <c r="W32" s="133"/>
      <c r="X32" s="237"/>
    </row>
    <row r="33" spans="2:24" x14ac:dyDescent="0.15">
      <c r="B33" s="246">
        <v>40532</v>
      </c>
      <c r="C33" s="247"/>
      <c r="D33" s="248">
        <v>40536</v>
      </c>
      <c r="E33" s="236">
        <v>2205</v>
      </c>
      <c r="F33" s="237">
        <v>3465</v>
      </c>
      <c r="G33" s="133">
        <v>2845.2624042723501</v>
      </c>
      <c r="H33" s="237">
        <v>14641.9</v>
      </c>
      <c r="I33" s="236">
        <v>1522.5</v>
      </c>
      <c r="J33" s="237">
        <v>2094.645</v>
      </c>
      <c r="K33" s="133">
        <v>1858.6434705514212</v>
      </c>
      <c r="L33" s="237">
        <v>13458.9</v>
      </c>
      <c r="M33" s="236">
        <v>1207.5</v>
      </c>
      <c r="N33" s="237">
        <v>1575</v>
      </c>
      <c r="O33" s="133">
        <v>1408.2530976914049</v>
      </c>
      <c r="P33" s="237">
        <v>4831.2</v>
      </c>
      <c r="Q33" s="236">
        <v>4410</v>
      </c>
      <c r="R33" s="237">
        <v>5250</v>
      </c>
      <c r="S33" s="133">
        <v>4931.3506316148851</v>
      </c>
      <c r="T33" s="237">
        <v>3079.2</v>
      </c>
      <c r="U33" s="236">
        <v>3465</v>
      </c>
      <c r="V33" s="237">
        <v>5114.55</v>
      </c>
      <c r="W33" s="133">
        <v>4056.4167174472013</v>
      </c>
      <c r="X33" s="237">
        <v>8270</v>
      </c>
    </row>
    <row r="34" spans="2:24" x14ac:dyDescent="0.15">
      <c r="B34" s="246" t="s">
        <v>154</v>
      </c>
      <c r="C34" s="247"/>
      <c r="D34" s="248"/>
      <c r="E34" s="236"/>
      <c r="F34" s="237"/>
      <c r="G34" s="133"/>
      <c r="H34" s="237"/>
      <c r="I34" s="236"/>
      <c r="J34" s="237"/>
      <c r="K34" s="133"/>
      <c r="L34" s="237"/>
      <c r="M34" s="236"/>
      <c r="N34" s="237"/>
      <c r="O34" s="133"/>
      <c r="P34" s="237"/>
      <c r="Q34" s="236"/>
      <c r="R34" s="237"/>
      <c r="S34" s="133"/>
      <c r="T34" s="237"/>
      <c r="U34" s="236"/>
      <c r="V34" s="237"/>
      <c r="W34" s="133"/>
      <c r="X34" s="237"/>
    </row>
    <row r="35" spans="2:24" ht="12" customHeight="1" x14ac:dyDescent="0.15">
      <c r="B35" s="246"/>
      <c r="C35" s="247"/>
      <c r="D35" s="248"/>
      <c r="E35" s="236"/>
      <c r="F35" s="237"/>
      <c r="G35" s="133"/>
      <c r="H35" s="237">
        <v>18628</v>
      </c>
      <c r="I35" s="236"/>
      <c r="J35" s="237"/>
      <c r="K35" s="133"/>
      <c r="L35" s="237">
        <v>16313</v>
      </c>
      <c r="M35" s="236"/>
      <c r="N35" s="237"/>
      <c r="O35" s="133"/>
      <c r="P35" s="237">
        <v>3117</v>
      </c>
      <c r="Q35" s="236"/>
      <c r="R35" s="237"/>
      <c r="S35" s="133"/>
      <c r="T35" s="237">
        <v>2409</v>
      </c>
      <c r="U35" s="236"/>
      <c r="V35" s="237"/>
      <c r="W35" s="133"/>
      <c r="X35" s="237">
        <v>8337</v>
      </c>
    </row>
    <row r="36" spans="2:24" ht="12" customHeight="1" x14ac:dyDescent="0.15">
      <c r="B36" s="246" t="s">
        <v>155</v>
      </c>
      <c r="C36" s="247"/>
      <c r="D36" s="248"/>
      <c r="E36" s="236"/>
      <c r="F36" s="237"/>
      <c r="G36" s="133"/>
      <c r="H36" s="237"/>
      <c r="I36" s="236"/>
      <c r="J36" s="237"/>
      <c r="K36" s="133"/>
      <c r="L36" s="237"/>
      <c r="M36" s="236"/>
      <c r="N36" s="237"/>
      <c r="O36" s="133"/>
      <c r="P36" s="237"/>
      <c r="Q36" s="236"/>
      <c r="R36" s="237"/>
      <c r="S36" s="133"/>
      <c r="T36" s="237"/>
      <c r="U36" s="236"/>
      <c r="V36" s="237"/>
      <c r="W36" s="133"/>
      <c r="X36" s="237"/>
    </row>
    <row r="37" spans="2:24" ht="12" customHeight="1" x14ac:dyDescent="0.15">
      <c r="B37" s="252"/>
      <c r="C37" s="253"/>
      <c r="D37" s="254"/>
      <c r="E37" s="231"/>
      <c r="F37" s="239"/>
      <c r="G37" s="218"/>
      <c r="H37" s="239"/>
      <c r="I37" s="231"/>
      <c r="J37" s="239"/>
      <c r="K37" s="218"/>
      <c r="L37" s="239"/>
      <c r="M37" s="231"/>
      <c r="N37" s="239"/>
      <c r="O37" s="218"/>
      <c r="P37" s="239"/>
      <c r="Q37" s="231"/>
      <c r="R37" s="239"/>
      <c r="S37" s="218"/>
      <c r="T37" s="239"/>
      <c r="U37" s="231"/>
      <c r="V37" s="239"/>
      <c r="W37" s="218"/>
      <c r="X37" s="239"/>
    </row>
    <row r="38" spans="2:24" ht="6" customHeight="1" x14ac:dyDescent="0.15">
      <c r="B38" s="223"/>
      <c r="C38" s="244"/>
      <c r="D38" s="244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</row>
    <row r="39" spans="2:24" ht="12.75" customHeight="1" x14ac:dyDescent="0.15">
      <c r="B39" s="217" t="s">
        <v>135</v>
      </c>
      <c r="C39" s="216" t="s">
        <v>184</v>
      </c>
    </row>
    <row r="40" spans="2:24" ht="12.75" customHeight="1" x14ac:dyDescent="0.15">
      <c r="B40" s="255" t="s">
        <v>1</v>
      </c>
      <c r="C40" s="216" t="s">
        <v>137</v>
      </c>
    </row>
    <row r="41" spans="2:24" x14ac:dyDescent="0.15">
      <c r="B41" s="255"/>
    </row>
    <row r="42" spans="2:24" x14ac:dyDescent="0.15">
      <c r="B42" s="255"/>
    </row>
  </sheetData>
  <phoneticPr fontId="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54"/>
  <sheetViews>
    <sheetView zoomScale="75" workbookViewId="0"/>
  </sheetViews>
  <sheetFormatPr defaultColWidth="6.5" defaultRowHeight="12" x14ac:dyDescent="0.15"/>
  <cols>
    <col min="1" max="1" width="6.5" style="44" customWidth="1"/>
    <col min="2" max="6" width="6.5" style="44"/>
    <col min="7" max="8" width="6.5" style="44" customWidth="1"/>
    <col min="9" max="9" width="3.375" style="44" customWidth="1"/>
    <col min="10" max="10" width="6.5" style="44" customWidth="1"/>
    <col min="11" max="11" width="4.625" style="44" customWidth="1"/>
    <col min="12" max="20" width="6.5" style="44" customWidth="1"/>
    <col min="21" max="21" width="4.625" style="44" customWidth="1"/>
    <col min="22" max="16384" width="6.5" style="44"/>
  </cols>
  <sheetData>
    <row r="2" spans="2:22" ht="16.5" customHeight="1" x14ac:dyDescent="0.15">
      <c r="B2" s="43" t="s">
        <v>42</v>
      </c>
      <c r="C2" s="43"/>
      <c r="D2" s="43"/>
      <c r="E2" s="43"/>
    </row>
    <row r="3" spans="2:22" ht="16.5" customHeight="1" x14ac:dyDescent="0.15">
      <c r="B3" s="43"/>
      <c r="C3" s="43"/>
      <c r="D3" s="43"/>
      <c r="E3" s="43"/>
      <c r="K3" s="44" t="s">
        <v>43</v>
      </c>
      <c r="L3" s="43"/>
      <c r="M3" s="43"/>
      <c r="N3" s="43"/>
      <c r="O3" s="43"/>
      <c r="P3" s="43"/>
      <c r="Q3" s="43"/>
      <c r="R3" s="43"/>
      <c r="S3" s="43"/>
      <c r="T3" s="43"/>
      <c r="U3" s="44" t="s">
        <v>43</v>
      </c>
      <c r="V3" s="43"/>
    </row>
    <row r="4" spans="2:22" ht="16.5" customHeight="1" x14ac:dyDescent="0.15">
      <c r="B4" s="43" t="s">
        <v>44</v>
      </c>
      <c r="C4" s="43"/>
      <c r="D4" s="43"/>
      <c r="E4" s="43"/>
      <c r="J4" s="44" t="s">
        <v>45</v>
      </c>
      <c r="K4" s="44">
        <v>3</v>
      </c>
      <c r="L4" s="43"/>
      <c r="M4" s="43" t="s">
        <v>46</v>
      </c>
      <c r="O4" s="43"/>
      <c r="P4" s="43"/>
      <c r="Q4" s="43"/>
      <c r="R4" s="43"/>
      <c r="S4" s="43"/>
      <c r="T4" s="43"/>
      <c r="V4" s="43"/>
    </row>
    <row r="5" spans="2:22" ht="16.5" customHeight="1" x14ac:dyDescent="0.15">
      <c r="B5" s="43"/>
      <c r="C5" s="43"/>
      <c r="D5" s="43"/>
      <c r="E5" s="43"/>
      <c r="L5" s="43"/>
      <c r="N5" s="43"/>
      <c r="O5" s="43"/>
      <c r="P5" s="43"/>
      <c r="Q5" s="43"/>
      <c r="R5" s="43"/>
      <c r="S5" s="43"/>
      <c r="T5" s="43"/>
      <c r="U5" s="43"/>
      <c r="V5" s="43"/>
    </row>
    <row r="6" spans="2:22" ht="16.5" customHeight="1" x14ac:dyDescent="0.15">
      <c r="B6" s="43" t="s">
        <v>47</v>
      </c>
      <c r="C6" s="43"/>
      <c r="D6" s="43"/>
      <c r="E6" s="43"/>
      <c r="N6" s="43" t="s">
        <v>48</v>
      </c>
      <c r="O6" s="43"/>
      <c r="P6" s="43"/>
      <c r="Q6" s="43"/>
      <c r="R6" s="43"/>
      <c r="S6" s="43"/>
      <c r="T6" s="43"/>
      <c r="V6" s="43"/>
    </row>
    <row r="7" spans="2:22" ht="16.5" customHeight="1" x14ac:dyDescent="0.15">
      <c r="B7" s="43"/>
      <c r="C7" s="43"/>
      <c r="D7" s="43"/>
      <c r="E7" s="43"/>
      <c r="N7" s="43" t="s">
        <v>49</v>
      </c>
      <c r="O7" s="43"/>
      <c r="P7" s="43"/>
      <c r="Q7" s="43"/>
      <c r="R7" s="43"/>
      <c r="S7" s="43"/>
      <c r="T7" s="44" t="s">
        <v>45</v>
      </c>
      <c r="U7" s="43">
        <v>48</v>
      </c>
      <c r="V7" s="43"/>
    </row>
    <row r="8" spans="2:22" ht="16.5" customHeight="1" x14ac:dyDescent="0.15">
      <c r="C8" s="43" t="s">
        <v>48</v>
      </c>
      <c r="D8" s="43"/>
      <c r="E8" s="43"/>
      <c r="N8" s="43" t="s">
        <v>50</v>
      </c>
      <c r="T8" s="44" t="s">
        <v>45</v>
      </c>
      <c r="U8" s="44">
        <v>51</v>
      </c>
      <c r="V8" s="43"/>
    </row>
    <row r="9" spans="2:22" ht="16.5" customHeight="1" x14ac:dyDescent="0.15">
      <c r="C9" s="43" t="s">
        <v>51</v>
      </c>
      <c r="D9" s="43"/>
      <c r="E9" s="43"/>
      <c r="J9" s="44" t="s">
        <v>45</v>
      </c>
      <c r="K9" s="44">
        <v>4</v>
      </c>
      <c r="N9" s="43" t="s">
        <v>52</v>
      </c>
      <c r="O9" s="43"/>
      <c r="P9" s="43"/>
      <c r="Q9" s="43"/>
      <c r="R9" s="43"/>
      <c r="S9" s="43"/>
      <c r="T9" s="44" t="s">
        <v>45</v>
      </c>
      <c r="U9" s="43">
        <v>53</v>
      </c>
      <c r="V9" s="43"/>
    </row>
    <row r="10" spans="2:22" ht="16.5" customHeight="1" x14ac:dyDescent="0.15">
      <c r="C10" s="43" t="s">
        <v>53</v>
      </c>
      <c r="D10" s="43"/>
      <c r="E10" s="43"/>
      <c r="J10" s="44" t="s">
        <v>45</v>
      </c>
      <c r="K10" s="44">
        <v>6</v>
      </c>
      <c r="N10" s="43" t="s">
        <v>54</v>
      </c>
      <c r="T10" s="44" t="s">
        <v>45</v>
      </c>
      <c r="U10" s="44">
        <v>55</v>
      </c>
      <c r="V10" s="43"/>
    </row>
    <row r="11" spans="2:22" ht="16.5" customHeight="1" x14ac:dyDescent="0.15">
      <c r="C11" s="43" t="s">
        <v>55</v>
      </c>
      <c r="D11" s="43"/>
      <c r="E11" s="43"/>
      <c r="J11" s="44" t="s">
        <v>45</v>
      </c>
      <c r="K11" s="44">
        <v>10</v>
      </c>
      <c r="N11" s="43" t="s">
        <v>56</v>
      </c>
      <c r="O11" s="43"/>
      <c r="P11" s="43"/>
      <c r="Q11" s="43"/>
      <c r="R11" s="43"/>
      <c r="S11" s="43"/>
      <c r="T11" s="44" t="s">
        <v>45</v>
      </c>
      <c r="U11" s="43">
        <v>56</v>
      </c>
      <c r="V11" s="43"/>
    </row>
    <row r="12" spans="2:22" ht="16.5" customHeight="1" x14ac:dyDescent="0.15">
      <c r="C12" s="43" t="s">
        <v>57</v>
      </c>
      <c r="D12" s="43"/>
      <c r="E12" s="43"/>
      <c r="J12" s="44" t="s">
        <v>45</v>
      </c>
      <c r="K12" s="44">
        <v>14</v>
      </c>
      <c r="N12" s="43"/>
      <c r="O12" s="43"/>
      <c r="P12" s="43"/>
      <c r="Q12" s="43"/>
      <c r="R12" s="43"/>
      <c r="S12" s="43"/>
      <c r="U12" s="43"/>
      <c r="V12" s="43"/>
    </row>
    <row r="13" spans="2:22" ht="16.5" customHeight="1" x14ac:dyDescent="0.15">
      <c r="C13" s="43" t="s">
        <v>58</v>
      </c>
      <c r="D13" s="43"/>
      <c r="E13" s="43"/>
      <c r="J13" s="44" t="s">
        <v>45</v>
      </c>
      <c r="K13" s="44">
        <v>18</v>
      </c>
      <c r="N13" s="44" t="s">
        <v>59</v>
      </c>
      <c r="V13" s="43"/>
    </row>
    <row r="14" spans="2:22" ht="16.5" customHeight="1" x14ac:dyDescent="0.15">
      <c r="C14" s="43" t="s">
        <v>60</v>
      </c>
      <c r="D14" s="43"/>
      <c r="E14" s="43"/>
      <c r="J14" s="44" t="s">
        <v>45</v>
      </c>
      <c r="K14" s="44">
        <v>19</v>
      </c>
      <c r="N14" s="43" t="s">
        <v>61</v>
      </c>
      <c r="O14" s="43"/>
      <c r="P14" s="43"/>
      <c r="Q14" s="43"/>
      <c r="R14" s="43"/>
      <c r="S14" s="43"/>
      <c r="T14" s="44" t="s">
        <v>45</v>
      </c>
      <c r="U14" s="43">
        <v>59</v>
      </c>
      <c r="V14" s="43"/>
    </row>
    <row r="15" spans="2:22" ht="16.5" customHeight="1" x14ac:dyDescent="0.15">
      <c r="C15" s="43"/>
      <c r="N15" s="43" t="s">
        <v>62</v>
      </c>
      <c r="O15" s="43"/>
      <c r="P15" s="43"/>
      <c r="Q15" s="43"/>
      <c r="R15" s="43"/>
      <c r="S15" s="43"/>
      <c r="T15" s="44" t="s">
        <v>45</v>
      </c>
      <c r="U15" s="43">
        <v>61</v>
      </c>
      <c r="V15" s="43"/>
    </row>
    <row r="16" spans="2:22" ht="16.5" customHeight="1" x14ac:dyDescent="0.15">
      <c r="C16" s="43" t="s">
        <v>59</v>
      </c>
      <c r="D16" s="43"/>
      <c r="E16" s="43"/>
      <c r="N16" s="43" t="s">
        <v>63</v>
      </c>
      <c r="O16" s="43"/>
      <c r="P16" s="43"/>
      <c r="Q16" s="43"/>
      <c r="R16" s="43"/>
      <c r="S16" s="43"/>
      <c r="T16" s="44" t="s">
        <v>45</v>
      </c>
      <c r="U16" s="43">
        <v>62</v>
      </c>
      <c r="V16" s="43"/>
    </row>
    <row r="17" spans="2:22" ht="16.5" customHeight="1" x14ac:dyDescent="0.15">
      <c r="C17" s="43" t="s">
        <v>61</v>
      </c>
      <c r="D17" s="43"/>
      <c r="E17" s="43"/>
      <c r="J17" s="44" t="s">
        <v>45</v>
      </c>
      <c r="K17" s="44">
        <v>21</v>
      </c>
      <c r="N17" s="43"/>
      <c r="O17" s="43"/>
      <c r="P17" s="43"/>
      <c r="Q17" s="43"/>
      <c r="R17" s="43"/>
      <c r="S17" s="43"/>
      <c r="U17" s="43"/>
      <c r="V17" s="43"/>
    </row>
    <row r="18" spans="2:22" ht="16.5" customHeight="1" x14ac:dyDescent="0.15">
      <c r="C18" s="43" t="s">
        <v>62</v>
      </c>
      <c r="D18" s="43"/>
      <c r="E18" s="43"/>
      <c r="J18" s="44" t="s">
        <v>45</v>
      </c>
      <c r="K18" s="44">
        <v>23</v>
      </c>
      <c r="R18" s="43"/>
      <c r="S18" s="43"/>
      <c r="T18" s="43"/>
      <c r="U18" s="43"/>
      <c r="V18" s="43"/>
    </row>
    <row r="19" spans="2:22" ht="16.5" customHeight="1" x14ac:dyDescent="0.15">
      <c r="C19" s="43" t="s">
        <v>63</v>
      </c>
      <c r="D19" s="43"/>
      <c r="E19" s="43"/>
      <c r="J19" s="44" t="s">
        <v>45</v>
      </c>
      <c r="K19" s="44">
        <v>24</v>
      </c>
      <c r="L19" s="43"/>
      <c r="M19" s="43" t="s">
        <v>64</v>
      </c>
      <c r="O19" s="43"/>
      <c r="P19" s="43"/>
      <c r="Q19" s="43"/>
      <c r="R19" s="43"/>
      <c r="S19" s="43"/>
      <c r="T19" s="43"/>
      <c r="V19" s="43"/>
    </row>
    <row r="20" spans="2:22" ht="16.5" customHeight="1" x14ac:dyDescent="0.15">
      <c r="C20" s="43"/>
      <c r="D20" s="43"/>
      <c r="E20" s="43"/>
      <c r="N20" s="43"/>
      <c r="O20" s="43"/>
      <c r="P20" s="43"/>
      <c r="Q20" s="43"/>
      <c r="R20" s="43"/>
      <c r="S20" s="43"/>
      <c r="T20" s="43"/>
      <c r="U20" s="43"/>
      <c r="V20" s="43"/>
    </row>
    <row r="21" spans="2:22" ht="16.5" customHeight="1" x14ac:dyDescent="0.15">
      <c r="C21" s="43"/>
      <c r="D21" s="43"/>
      <c r="E21" s="43"/>
      <c r="N21" s="43" t="s">
        <v>48</v>
      </c>
      <c r="O21" s="43"/>
      <c r="P21" s="43"/>
      <c r="Q21" s="43"/>
      <c r="R21" s="43"/>
      <c r="S21" s="43"/>
      <c r="T21" s="43"/>
      <c r="V21" s="43"/>
    </row>
    <row r="22" spans="2:22" ht="16.5" customHeight="1" x14ac:dyDescent="0.15">
      <c r="B22" s="44" t="s">
        <v>65</v>
      </c>
      <c r="C22" s="43"/>
      <c r="D22" s="43"/>
      <c r="E22" s="43"/>
      <c r="N22" s="43" t="s">
        <v>49</v>
      </c>
      <c r="O22" s="43"/>
      <c r="P22" s="43"/>
      <c r="Q22" s="43"/>
      <c r="R22" s="43"/>
      <c r="S22" s="43"/>
      <c r="T22" s="44" t="s">
        <v>45</v>
      </c>
      <c r="U22" s="43">
        <v>63</v>
      </c>
      <c r="V22" s="43"/>
    </row>
    <row r="23" spans="2:22" ht="16.5" customHeight="1" x14ac:dyDescent="0.15">
      <c r="C23" s="43"/>
      <c r="D23" s="43"/>
      <c r="E23" s="43"/>
      <c r="N23" s="43" t="s">
        <v>50</v>
      </c>
      <c r="T23" s="44" t="s">
        <v>45</v>
      </c>
      <c r="U23" s="44">
        <v>66</v>
      </c>
      <c r="V23" s="43"/>
    </row>
    <row r="24" spans="2:22" ht="16.5" customHeight="1" x14ac:dyDescent="0.15">
      <c r="B24" s="43"/>
      <c r="C24" s="44" t="s">
        <v>48</v>
      </c>
      <c r="D24" s="43"/>
      <c r="E24" s="43"/>
      <c r="N24" s="43" t="s">
        <v>66</v>
      </c>
      <c r="T24" s="44" t="s">
        <v>45</v>
      </c>
      <c r="U24" s="44">
        <v>69</v>
      </c>
      <c r="V24" s="43"/>
    </row>
    <row r="25" spans="2:22" ht="16.5" customHeight="1" x14ac:dyDescent="0.15">
      <c r="C25" s="43" t="s">
        <v>51</v>
      </c>
      <c r="D25" s="43"/>
      <c r="E25" s="43"/>
      <c r="J25" s="44" t="s">
        <v>45</v>
      </c>
      <c r="K25" s="44">
        <v>26</v>
      </c>
      <c r="N25" s="43" t="s">
        <v>67</v>
      </c>
      <c r="T25" s="44" t="s">
        <v>45</v>
      </c>
      <c r="U25" s="44">
        <v>72</v>
      </c>
      <c r="V25" s="43"/>
    </row>
    <row r="26" spans="2:22" ht="16.5" customHeight="1" x14ac:dyDescent="0.15">
      <c r="C26" s="43" t="s">
        <v>53</v>
      </c>
      <c r="D26" s="43"/>
      <c r="E26" s="43"/>
      <c r="J26" s="44" t="s">
        <v>45</v>
      </c>
      <c r="K26" s="44">
        <v>28</v>
      </c>
      <c r="N26" s="43"/>
      <c r="O26" s="43"/>
      <c r="P26" s="43"/>
      <c r="Q26" s="43"/>
      <c r="R26" s="43"/>
      <c r="S26" s="43"/>
      <c r="U26" s="43"/>
      <c r="V26" s="43"/>
    </row>
    <row r="27" spans="2:22" ht="16.5" customHeight="1" x14ac:dyDescent="0.15">
      <c r="C27" s="43" t="s">
        <v>55</v>
      </c>
      <c r="D27" s="43"/>
      <c r="E27" s="43"/>
      <c r="J27" s="44" t="s">
        <v>45</v>
      </c>
      <c r="K27" s="44">
        <v>32</v>
      </c>
      <c r="N27" s="44" t="s">
        <v>59</v>
      </c>
      <c r="V27" s="43"/>
    </row>
    <row r="28" spans="2:22" ht="16.5" customHeight="1" x14ac:dyDescent="0.15">
      <c r="C28" s="43" t="s">
        <v>57</v>
      </c>
      <c r="D28" s="43"/>
      <c r="E28" s="43"/>
      <c r="J28" s="44" t="s">
        <v>45</v>
      </c>
      <c r="K28" s="44">
        <v>36</v>
      </c>
      <c r="N28" s="43" t="s">
        <v>61</v>
      </c>
      <c r="O28" s="43"/>
      <c r="P28" s="43"/>
      <c r="Q28" s="43"/>
      <c r="R28" s="43"/>
      <c r="S28" s="43"/>
      <c r="T28" s="44" t="s">
        <v>45</v>
      </c>
      <c r="U28" s="43">
        <v>73</v>
      </c>
      <c r="V28" s="43"/>
    </row>
    <row r="29" spans="2:22" ht="16.5" customHeight="1" x14ac:dyDescent="0.15">
      <c r="C29" s="43" t="s">
        <v>58</v>
      </c>
      <c r="D29" s="43"/>
      <c r="E29" s="43"/>
      <c r="J29" s="44" t="s">
        <v>45</v>
      </c>
      <c r="K29" s="44">
        <v>40</v>
      </c>
      <c r="N29" s="43"/>
      <c r="O29" s="43"/>
      <c r="P29" s="43"/>
      <c r="Q29" s="43"/>
      <c r="R29" s="43"/>
      <c r="S29" s="43"/>
      <c r="U29" s="43"/>
    </row>
    <row r="30" spans="2:22" ht="16.5" customHeight="1" x14ac:dyDescent="0.15">
      <c r="C30" s="43" t="s">
        <v>60</v>
      </c>
      <c r="D30" s="43"/>
      <c r="E30" s="43"/>
      <c r="J30" s="44" t="s">
        <v>45</v>
      </c>
      <c r="K30" s="44">
        <v>41</v>
      </c>
      <c r="M30" s="44" t="s">
        <v>5</v>
      </c>
      <c r="N30" s="43"/>
      <c r="T30" s="44" t="s">
        <v>45</v>
      </c>
      <c r="U30" s="43">
        <v>75</v>
      </c>
      <c r="V30" s="43"/>
    </row>
    <row r="31" spans="2:22" ht="16.5" customHeight="1" x14ac:dyDescent="0.15">
      <c r="C31" s="43"/>
      <c r="D31" s="43"/>
      <c r="E31" s="43"/>
      <c r="O31" s="43"/>
      <c r="P31" s="43"/>
      <c r="Q31" s="43"/>
      <c r="R31" s="43"/>
      <c r="S31" s="43"/>
      <c r="T31" s="43"/>
      <c r="U31" s="43"/>
      <c r="V31" s="43"/>
    </row>
    <row r="32" spans="2:22" ht="16.5" customHeight="1" x14ac:dyDescent="0.15">
      <c r="C32" s="43" t="s">
        <v>59</v>
      </c>
      <c r="D32" s="43"/>
      <c r="E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3:22" ht="16.5" customHeight="1" x14ac:dyDescent="0.15">
      <c r="C33" s="43" t="s">
        <v>61</v>
      </c>
      <c r="D33" s="43"/>
      <c r="E33" s="43"/>
      <c r="J33" s="44" t="s">
        <v>45</v>
      </c>
      <c r="K33" s="44">
        <v>43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3:22" ht="16.5" customHeight="1" x14ac:dyDescent="0.15">
      <c r="C34" s="43" t="s">
        <v>62</v>
      </c>
      <c r="D34" s="43"/>
      <c r="E34" s="43"/>
      <c r="J34" s="44" t="s">
        <v>45</v>
      </c>
      <c r="K34" s="44">
        <v>45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</row>
    <row r="35" spans="3:22" ht="16.5" customHeight="1" x14ac:dyDescent="0.15">
      <c r="C35" s="43" t="s">
        <v>63</v>
      </c>
      <c r="D35" s="43"/>
      <c r="E35" s="43"/>
      <c r="J35" s="44" t="s">
        <v>45</v>
      </c>
      <c r="K35" s="44">
        <v>46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3:22" ht="16.5" customHeight="1" x14ac:dyDescent="0.15">
      <c r="C36" s="43"/>
      <c r="D36" s="43"/>
      <c r="E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3:22" ht="16.5" customHeight="1" x14ac:dyDescent="0.15">
      <c r="C37" s="43"/>
      <c r="D37" s="43"/>
      <c r="E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</row>
    <row r="38" spans="3:22" ht="12.75" customHeight="1" x14ac:dyDescent="0.15">
      <c r="C38" s="43"/>
      <c r="D38" s="43"/>
      <c r="E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</row>
    <row r="39" spans="3:22" ht="12.75" customHeight="1" x14ac:dyDescent="0.15"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3:22" ht="12.75" customHeight="1" x14ac:dyDescent="0.15"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</row>
    <row r="41" spans="3:22" ht="12.75" customHeight="1" x14ac:dyDescent="0.15"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</row>
    <row r="42" spans="3:22" ht="12.75" customHeight="1" x14ac:dyDescent="0.15"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</row>
    <row r="43" spans="3:22" ht="12.75" customHeight="1" x14ac:dyDescent="0.15"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</row>
    <row r="44" spans="3:22" ht="12.75" customHeight="1" x14ac:dyDescent="0.15"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</row>
    <row r="45" spans="3:22" ht="12.75" customHeight="1" x14ac:dyDescent="0.15"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</row>
    <row r="46" spans="3:22" ht="12.75" customHeight="1" x14ac:dyDescent="0.15"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</row>
    <row r="47" spans="3:22" ht="12.75" customHeight="1" x14ac:dyDescent="0.15"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</row>
    <row r="48" spans="3:22" ht="12.75" customHeight="1" x14ac:dyDescent="0.15"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</row>
    <row r="49" spans="8:22" ht="12.75" customHeight="1" x14ac:dyDescent="0.15"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8:22" ht="12.75" customHeight="1" x14ac:dyDescent="0.15"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</row>
    <row r="51" spans="8:22" ht="12.75" customHeight="1" x14ac:dyDescent="0.15"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</row>
    <row r="52" spans="8:22" x14ac:dyDescent="0.15"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</row>
    <row r="53" spans="8:22" x14ac:dyDescent="0.15"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</row>
    <row r="54" spans="8:22" x14ac:dyDescent="0.15">
      <c r="H54" s="43"/>
      <c r="I54" s="43"/>
      <c r="J54" s="43"/>
      <c r="K54" s="43"/>
      <c r="L54" s="43"/>
      <c r="M54" s="43"/>
      <c r="V54" s="43"/>
    </row>
  </sheetData>
  <phoneticPr fontId="5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X42"/>
  <sheetViews>
    <sheetView zoomScale="75" zoomScaleNormal="75" workbookViewId="0"/>
  </sheetViews>
  <sheetFormatPr defaultColWidth="7.5" defaultRowHeight="12" x14ac:dyDescent="0.15"/>
  <cols>
    <col min="1" max="1" width="0.75" style="216" customWidth="1"/>
    <col min="2" max="2" width="5.625" style="216" customWidth="1"/>
    <col min="3" max="3" width="2.75" style="216" customWidth="1"/>
    <col min="4" max="4" width="6" style="216" customWidth="1"/>
    <col min="5" max="7" width="5.875" style="216" customWidth="1"/>
    <col min="8" max="8" width="8.125" style="216" customWidth="1"/>
    <col min="9" max="11" width="5.875" style="216" customWidth="1"/>
    <col min="12" max="12" width="8.125" style="216" customWidth="1"/>
    <col min="13" max="15" width="5.875" style="216" customWidth="1"/>
    <col min="16" max="16" width="8.125" style="216" customWidth="1"/>
    <col min="17" max="19" width="5.875" style="216" customWidth="1"/>
    <col min="20" max="20" width="8.125" style="216" customWidth="1"/>
    <col min="21" max="23" width="5.875" style="216" customWidth="1"/>
    <col min="24" max="24" width="8.125" style="216" customWidth="1"/>
    <col min="25" max="16384" width="7.5" style="216"/>
  </cols>
  <sheetData>
    <row r="3" spans="2:24" x14ac:dyDescent="0.15">
      <c r="B3" s="185" t="s">
        <v>185</v>
      </c>
    </row>
    <row r="4" spans="2:24" x14ac:dyDescent="0.15">
      <c r="X4" s="217" t="s">
        <v>117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19"/>
      <c r="C6" s="220" t="s">
        <v>118</v>
      </c>
      <c r="D6" s="221"/>
      <c r="E6" s="259" t="s">
        <v>160</v>
      </c>
      <c r="F6" s="260"/>
      <c r="G6" s="260"/>
      <c r="H6" s="261"/>
      <c r="I6" s="259" t="s">
        <v>161</v>
      </c>
      <c r="J6" s="260"/>
      <c r="K6" s="260"/>
      <c r="L6" s="261"/>
      <c r="M6" s="259" t="s">
        <v>162</v>
      </c>
      <c r="N6" s="260"/>
      <c r="O6" s="260"/>
      <c r="P6" s="261"/>
      <c r="Q6" s="256" t="s">
        <v>165</v>
      </c>
      <c r="R6" s="257"/>
      <c r="S6" s="257"/>
      <c r="T6" s="258"/>
      <c r="U6" s="259" t="s">
        <v>166</v>
      </c>
      <c r="V6" s="260"/>
      <c r="W6" s="260"/>
      <c r="X6" s="261"/>
    </row>
    <row r="7" spans="2:24" x14ac:dyDescent="0.15">
      <c r="B7" s="222" t="s">
        <v>124</v>
      </c>
      <c r="C7" s="223"/>
      <c r="D7" s="224"/>
      <c r="E7" s="228" t="s">
        <v>125</v>
      </c>
      <c r="F7" s="226" t="s">
        <v>126</v>
      </c>
      <c r="G7" s="229" t="s">
        <v>127</v>
      </c>
      <c r="H7" s="226" t="s">
        <v>128</v>
      </c>
      <c r="I7" s="228" t="s">
        <v>125</v>
      </c>
      <c r="J7" s="226" t="s">
        <v>126</v>
      </c>
      <c r="K7" s="229" t="s">
        <v>127</v>
      </c>
      <c r="L7" s="226" t="s">
        <v>128</v>
      </c>
      <c r="M7" s="228" t="s">
        <v>125</v>
      </c>
      <c r="N7" s="226" t="s">
        <v>126</v>
      </c>
      <c r="O7" s="228" t="s">
        <v>127</v>
      </c>
      <c r="P7" s="226" t="s">
        <v>128</v>
      </c>
      <c r="Q7" s="228" t="s">
        <v>125</v>
      </c>
      <c r="R7" s="226" t="s">
        <v>126</v>
      </c>
      <c r="S7" s="229" t="s">
        <v>127</v>
      </c>
      <c r="T7" s="226" t="s">
        <v>128</v>
      </c>
      <c r="U7" s="228" t="s">
        <v>125</v>
      </c>
      <c r="V7" s="226" t="s">
        <v>126</v>
      </c>
      <c r="W7" s="229" t="s">
        <v>127</v>
      </c>
      <c r="X7" s="226" t="s">
        <v>128</v>
      </c>
    </row>
    <row r="8" spans="2:24" x14ac:dyDescent="0.15">
      <c r="B8" s="231"/>
      <c r="C8" s="218"/>
      <c r="D8" s="218"/>
      <c r="E8" s="232"/>
      <c r="F8" s="233"/>
      <c r="G8" s="234" t="s">
        <v>129</v>
      </c>
      <c r="H8" s="233"/>
      <c r="I8" s="232"/>
      <c r="J8" s="233"/>
      <c r="K8" s="234" t="s">
        <v>129</v>
      </c>
      <c r="L8" s="233"/>
      <c r="M8" s="232"/>
      <c r="N8" s="233"/>
      <c r="O8" s="232" t="s">
        <v>129</v>
      </c>
      <c r="P8" s="233"/>
      <c r="Q8" s="232"/>
      <c r="R8" s="233"/>
      <c r="S8" s="234" t="s">
        <v>129</v>
      </c>
      <c r="T8" s="233"/>
      <c r="U8" s="232"/>
      <c r="V8" s="233"/>
      <c r="W8" s="234" t="s">
        <v>129</v>
      </c>
      <c r="X8" s="233"/>
    </row>
    <row r="9" spans="2:24" ht="14.1" customHeight="1" x14ac:dyDescent="0.15">
      <c r="B9" s="219" t="s">
        <v>95</v>
      </c>
      <c r="C9" s="229">
        <v>18</v>
      </c>
      <c r="D9" s="272" t="s">
        <v>96</v>
      </c>
      <c r="E9" s="219">
        <v>1523</v>
      </c>
      <c r="F9" s="273">
        <v>2205</v>
      </c>
      <c r="G9" s="274">
        <v>1804</v>
      </c>
      <c r="H9" s="273">
        <v>234644</v>
      </c>
      <c r="I9" s="219">
        <v>1785</v>
      </c>
      <c r="J9" s="273">
        <v>2048</v>
      </c>
      <c r="K9" s="274">
        <v>1908</v>
      </c>
      <c r="L9" s="273">
        <v>130814</v>
      </c>
      <c r="M9" s="219">
        <v>1785</v>
      </c>
      <c r="N9" s="273">
        <v>2100</v>
      </c>
      <c r="O9" s="274">
        <v>1966</v>
      </c>
      <c r="P9" s="273">
        <v>96211</v>
      </c>
      <c r="Q9" s="219">
        <v>1838</v>
      </c>
      <c r="R9" s="273">
        <v>2205</v>
      </c>
      <c r="S9" s="274">
        <v>2002</v>
      </c>
      <c r="T9" s="273">
        <v>117795</v>
      </c>
      <c r="U9" s="219">
        <v>1433</v>
      </c>
      <c r="V9" s="273">
        <v>1890</v>
      </c>
      <c r="W9" s="274">
        <v>1647</v>
      </c>
      <c r="X9" s="273">
        <v>96315</v>
      </c>
    </row>
    <row r="10" spans="2:24" ht="14.1" customHeight="1" x14ac:dyDescent="0.15">
      <c r="B10" s="236"/>
      <c r="C10" s="227">
        <v>19</v>
      </c>
      <c r="D10" s="133"/>
      <c r="E10" s="236">
        <v>1050</v>
      </c>
      <c r="F10" s="237">
        <v>1943</v>
      </c>
      <c r="G10" s="133">
        <v>1607</v>
      </c>
      <c r="H10" s="237">
        <v>554936</v>
      </c>
      <c r="I10" s="236">
        <v>1523</v>
      </c>
      <c r="J10" s="237">
        <v>2048</v>
      </c>
      <c r="K10" s="133">
        <v>1892</v>
      </c>
      <c r="L10" s="237">
        <v>209394</v>
      </c>
      <c r="M10" s="236">
        <v>1628</v>
      </c>
      <c r="N10" s="237">
        <v>2153</v>
      </c>
      <c r="O10" s="133">
        <v>1998</v>
      </c>
      <c r="P10" s="237">
        <v>170325</v>
      </c>
      <c r="Q10" s="236">
        <v>1628</v>
      </c>
      <c r="R10" s="237">
        <v>2168</v>
      </c>
      <c r="S10" s="133">
        <v>1999</v>
      </c>
      <c r="T10" s="237">
        <v>187403</v>
      </c>
      <c r="U10" s="236">
        <v>1365</v>
      </c>
      <c r="V10" s="237">
        <v>1890</v>
      </c>
      <c r="W10" s="133">
        <v>1691</v>
      </c>
      <c r="X10" s="237">
        <v>181497</v>
      </c>
    </row>
    <row r="11" spans="2:24" ht="14.1" customHeight="1" x14ac:dyDescent="0.15">
      <c r="B11" s="236"/>
      <c r="C11" s="227">
        <v>20</v>
      </c>
      <c r="D11" s="133"/>
      <c r="E11" s="236">
        <v>840</v>
      </c>
      <c r="F11" s="237">
        <v>1769</v>
      </c>
      <c r="G11" s="133">
        <v>1252</v>
      </c>
      <c r="H11" s="237">
        <v>751701</v>
      </c>
      <c r="I11" s="236">
        <v>1313</v>
      </c>
      <c r="J11" s="237">
        <v>1943</v>
      </c>
      <c r="K11" s="133">
        <v>1652</v>
      </c>
      <c r="L11" s="237">
        <v>226807</v>
      </c>
      <c r="M11" s="236">
        <v>1470</v>
      </c>
      <c r="N11" s="237">
        <v>2100</v>
      </c>
      <c r="O11" s="133">
        <v>1788</v>
      </c>
      <c r="P11" s="237">
        <v>201923</v>
      </c>
      <c r="Q11" s="236">
        <v>1365</v>
      </c>
      <c r="R11" s="237">
        <v>2100</v>
      </c>
      <c r="S11" s="133">
        <v>1786</v>
      </c>
      <c r="T11" s="237">
        <v>208233</v>
      </c>
      <c r="U11" s="236">
        <v>1155</v>
      </c>
      <c r="V11" s="237">
        <v>1785</v>
      </c>
      <c r="W11" s="133">
        <v>1472</v>
      </c>
      <c r="X11" s="237">
        <v>200754</v>
      </c>
    </row>
    <row r="12" spans="2:24" ht="14.1" customHeight="1" x14ac:dyDescent="0.15">
      <c r="B12" s="231"/>
      <c r="C12" s="234">
        <v>21</v>
      </c>
      <c r="D12" s="218"/>
      <c r="E12" s="231">
        <v>735</v>
      </c>
      <c r="F12" s="239">
        <v>1680</v>
      </c>
      <c r="G12" s="218">
        <v>1134</v>
      </c>
      <c r="H12" s="239">
        <v>1161490</v>
      </c>
      <c r="I12" s="231">
        <v>1260</v>
      </c>
      <c r="J12" s="239">
        <v>1890</v>
      </c>
      <c r="K12" s="218">
        <v>1557</v>
      </c>
      <c r="L12" s="239">
        <v>294454</v>
      </c>
      <c r="M12" s="231">
        <v>1418</v>
      </c>
      <c r="N12" s="239">
        <v>2048</v>
      </c>
      <c r="O12" s="218">
        <v>1697</v>
      </c>
      <c r="P12" s="239">
        <v>269189</v>
      </c>
      <c r="Q12" s="231">
        <v>1365</v>
      </c>
      <c r="R12" s="239">
        <v>2048</v>
      </c>
      <c r="S12" s="218">
        <v>1649</v>
      </c>
      <c r="T12" s="239">
        <v>244431</v>
      </c>
      <c r="U12" s="231">
        <v>1050</v>
      </c>
      <c r="V12" s="239">
        <v>1680</v>
      </c>
      <c r="W12" s="218">
        <v>1426</v>
      </c>
      <c r="X12" s="239">
        <v>242694</v>
      </c>
    </row>
    <row r="13" spans="2:24" ht="14.1" customHeight="1" x14ac:dyDescent="0.15">
      <c r="B13" s="204" t="s">
        <v>183</v>
      </c>
      <c r="C13" s="196">
        <v>12</v>
      </c>
      <c r="D13" s="209"/>
      <c r="E13" s="236">
        <v>735</v>
      </c>
      <c r="F13" s="237">
        <v>1365</v>
      </c>
      <c r="G13" s="133">
        <v>930</v>
      </c>
      <c r="H13" s="237">
        <v>96299</v>
      </c>
      <c r="I13" s="236">
        <v>1365</v>
      </c>
      <c r="J13" s="237">
        <v>1785</v>
      </c>
      <c r="K13" s="133">
        <v>1574</v>
      </c>
      <c r="L13" s="237">
        <v>35011</v>
      </c>
      <c r="M13" s="236">
        <v>1470</v>
      </c>
      <c r="N13" s="237">
        <v>1890</v>
      </c>
      <c r="O13" s="133">
        <v>1700</v>
      </c>
      <c r="P13" s="237">
        <v>22729</v>
      </c>
      <c r="Q13" s="236">
        <v>1418</v>
      </c>
      <c r="R13" s="237">
        <v>1838</v>
      </c>
      <c r="S13" s="133">
        <v>1645</v>
      </c>
      <c r="T13" s="237">
        <v>19038</v>
      </c>
      <c r="U13" s="236">
        <v>1260</v>
      </c>
      <c r="V13" s="237">
        <v>1680</v>
      </c>
      <c r="W13" s="133">
        <v>1477</v>
      </c>
      <c r="X13" s="237">
        <v>23070</v>
      </c>
    </row>
    <row r="14" spans="2:24" ht="14.1" customHeight="1" x14ac:dyDescent="0.15">
      <c r="B14" s="204" t="s">
        <v>99</v>
      </c>
      <c r="C14" s="196">
        <v>1</v>
      </c>
      <c r="D14" s="209" t="s">
        <v>2</v>
      </c>
      <c r="E14" s="236">
        <v>735</v>
      </c>
      <c r="F14" s="237">
        <v>1455</v>
      </c>
      <c r="G14" s="133">
        <v>1053</v>
      </c>
      <c r="H14" s="237">
        <v>88993</v>
      </c>
      <c r="I14" s="236">
        <v>1260</v>
      </c>
      <c r="J14" s="237">
        <v>1680</v>
      </c>
      <c r="K14" s="133">
        <v>1511</v>
      </c>
      <c r="L14" s="237">
        <v>23328</v>
      </c>
      <c r="M14" s="236">
        <v>1365</v>
      </c>
      <c r="N14" s="237">
        <v>1890</v>
      </c>
      <c r="O14" s="133">
        <v>1645</v>
      </c>
      <c r="P14" s="237">
        <v>20250</v>
      </c>
      <c r="Q14" s="236">
        <v>1365</v>
      </c>
      <c r="R14" s="237">
        <v>1869</v>
      </c>
      <c r="S14" s="133">
        <v>1587</v>
      </c>
      <c r="T14" s="237">
        <v>17969</v>
      </c>
      <c r="U14" s="236">
        <v>1155</v>
      </c>
      <c r="V14" s="237">
        <v>1680</v>
      </c>
      <c r="W14" s="133">
        <v>1401</v>
      </c>
      <c r="X14" s="237">
        <v>27777</v>
      </c>
    </row>
    <row r="15" spans="2:24" ht="14.1" customHeight="1" x14ac:dyDescent="0.15">
      <c r="B15" s="204"/>
      <c r="C15" s="196">
        <v>2</v>
      </c>
      <c r="D15" s="209"/>
      <c r="E15" s="236">
        <v>735</v>
      </c>
      <c r="F15" s="237">
        <v>1470</v>
      </c>
      <c r="G15" s="133">
        <v>1084</v>
      </c>
      <c r="H15" s="237">
        <v>106782</v>
      </c>
      <c r="I15" s="236">
        <v>1260</v>
      </c>
      <c r="J15" s="237">
        <v>1733</v>
      </c>
      <c r="K15" s="133">
        <v>1515</v>
      </c>
      <c r="L15" s="237">
        <v>24154</v>
      </c>
      <c r="M15" s="236">
        <v>1365</v>
      </c>
      <c r="N15" s="237">
        <v>1838</v>
      </c>
      <c r="O15" s="133">
        <v>1624</v>
      </c>
      <c r="P15" s="237">
        <v>25692</v>
      </c>
      <c r="Q15" s="236">
        <v>1365</v>
      </c>
      <c r="R15" s="237">
        <v>1785</v>
      </c>
      <c r="S15" s="133">
        <v>1577</v>
      </c>
      <c r="T15" s="237">
        <v>19636</v>
      </c>
      <c r="U15" s="236">
        <v>1050</v>
      </c>
      <c r="V15" s="237">
        <v>1680</v>
      </c>
      <c r="W15" s="133">
        <v>1401</v>
      </c>
      <c r="X15" s="237">
        <v>25177</v>
      </c>
    </row>
    <row r="16" spans="2:24" ht="14.1" customHeight="1" x14ac:dyDescent="0.15">
      <c r="B16" s="204"/>
      <c r="C16" s="196">
        <v>3</v>
      </c>
      <c r="D16" s="209"/>
      <c r="E16" s="236">
        <v>735</v>
      </c>
      <c r="F16" s="237">
        <v>1575</v>
      </c>
      <c r="G16" s="133">
        <v>1223</v>
      </c>
      <c r="H16" s="237">
        <v>154273</v>
      </c>
      <c r="I16" s="236">
        <v>1365</v>
      </c>
      <c r="J16" s="237">
        <v>1890</v>
      </c>
      <c r="K16" s="133">
        <v>1599</v>
      </c>
      <c r="L16" s="237">
        <v>30663</v>
      </c>
      <c r="M16" s="236">
        <v>1470</v>
      </c>
      <c r="N16" s="237">
        <v>1943</v>
      </c>
      <c r="O16" s="133">
        <v>1717</v>
      </c>
      <c r="P16" s="237">
        <v>28999</v>
      </c>
      <c r="Q16" s="236">
        <v>1470</v>
      </c>
      <c r="R16" s="237">
        <v>1890</v>
      </c>
      <c r="S16" s="133">
        <v>1694</v>
      </c>
      <c r="T16" s="237">
        <v>20449</v>
      </c>
      <c r="U16" s="236">
        <v>1155</v>
      </c>
      <c r="V16" s="237">
        <v>1680</v>
      </c>
      <c r="W16" s="133">
        <v>1452</v>
      </c>
      <c r="X16" s="237">
        <v>29781</v>
      </c>
    </row>
    <row r="17" spans="2:24" ht="14.1" customHeight="1" x14ac:dyDescent="0.15">
      <c r="B17" s="204"/>
      <c r="C17" s="196">
        <v>4</v>
      </c>
      <c r="D17" s="209"/>
      <c r="E17" s="236">
        <v>945</v>
      </c>
      <c r="F17" s="237">
        <v>1890</v>
      </c>
      <c r="G17" s="133">
        <v>1366</v>
      </c>
      <c r="H17" s="237">
        <v>117292</v>
      </c>
      <c r="I17" s="236">
        <v>1260</v>
      </c>
      <c r="J17" s="237">
        <v>1785</v>
      </c>
      <c r="K17" s="133">
        <v>1526</v>
      </c>
      <c r="L17" s="237">
        <v>23604</v>
      </c>
      <c r="M17" s="236">
        <v>1406</v>
      </c>
      <c r="N17" s="237">
        <v>1890</v>
      </c>
      <c r="O17" s="133">
        <v>1676</v>
      </c>
      <c r="P17" s="237">
        <v>20870</v>
      </c>
      <c r="Q17" s="236">
        <v>1365</v>
      </c>
      <c r="R17" s="237">
        <v>1838</v>
      </c>
      <c r="S17" s="133">
        <v>1608</v>
      </c>
      <c r="T17" s="237">
        <v>16665</v>
      </c>
      <c r="U17" s="236">
        <v>1155</v>
      </c>
      <c r="V17" s="237">
        <v>1680</v>
      </c>
      <c r="W17" s="133">
        <v>1433</v>
      </c>
      <c r="X17" s="237">
        <v>19023</v>
      </c>
    </row>
    <row r="18" spans="2:24" ht="14.1" customHeight="1" x14ac:dyDescent="0.15">
      <c r="B18" s="204"/>
      <c r="C18" s="196">
        <v>5</v>
      </c>
      <c r="D18" s="209"/>
      <c r="E18" s="236">
        <v>1050</v>
      </c>
      <c r="F18" s="237">
        <v>1995</v>
      </c>
      <c r="G18" s="133">
        <v>1368</v>
      </c>
      <c r="H18" s="237">
        <v>139084</v>
      </c>
      <c r="I18" s="236">
        <v>1260</v>
      </c>
      <c r="J18" s="237">
        <v>2000</v>
      </c>
      <c r="K18" s="133">
        <v>1605</v>
      </c>
      <c r="L18" s="237">
        <v>25052</v>
      </c>
      <c r="M18" s="236">
        <v>1470</v>
      </c>
      <c r="N18" s="237">
        <v>2100</v>
      </c>
      <c r="O18" s="133">
        <v>1741</v>
      </c>
      <c r="P18" s="237">
        <v>22614</v>
      </c>
      <c r="Q18" s="236">
        <v>1365</v>
      </c>
      <c r="R18" s="237">
        <v>2100</v>
      </c>
      <c r="S18" s="133">
        <v>1703</v>
      </c>
      <c r="T18" s="237">
        <v>17879</v>
      </c>
      <c r="U18" s="236">
        <v>1155</v>
      </c>
      <c r="V18" s="237">
        <v>1890</v>
      </c>
      <c r="W18" s="133">
        <v>1482</v>
      </c>
      <c r="X18" s="237">
        <v>22728</v>
      </c>
    </row>
    <row r="19" spans="2:24" ht="14.1" customHeight="1" x14ac:dyDescent="0.15">
      <c r="B19" s="204"/>
      <c r="C19" s="196">
        <v>6</v>
      </c>
      <c r="D19" s="209"/>
      <c r="E19" s="236">
        <v>1050</v>
      </c>
      <c r="F19" s="237">
        <v>1995</v>
      </c>
      <c r="G19" s="133">
        <v>1275</v>
      </c>
      <c r="H19" s="237">
        <v>99866</v>
      </c>
      <c r="I19" s="236">
        <v>1313</v>
      </c>
      <c r="J19" s="237">
        <v>2100</v>
      </c>
      <c r="K19" s="133">
        <v>1604</v>
      </c>
      <c r="L19" s="237">
        <v>17421</v>
      </c>
      <c r="M19" s="236">
        <v>1365</v>
      </c>
      <c r="N19" s="237">
        <v>2310</v>
      </c>
      <c r="O19" s="133">
        <v>1736</v>
      </c>
      <c r="P19" s="237">
        <v>17199</v>
      </c>
      <c r="Q19" s="236">
        <v>1365</v>
      </c>
      <c r="R19" s="237">
        <v>2310</v>
      </c>
      <c r="S19" s="133">
        <v>1701</v>
      </c>
      <c r="T19" s="237">
        <v>14392</v>
      </c>
      <c r="U19" s="236">
        <v>1260</v>
      </c>
      <c r="V19" s="237">
        <v>1785</v>
      </c>
      <c r="W19" s="133">
        <v>1461</v>
      </c>
      <c r="X19" s="237">
        <v>15837</v>
      </c>
    </row>
    <row r="20" spans="2:24" ht="14.1" customHeight="1" x14ac:dyDescent="0.15">
      <c r="B20" s="204"/>
      <c r="C20" s="196">
        <v>7</v>
      </c>
      <c r="D20" s="209"/>
      <c r="E20" s="236">
        <v>1050</v>
      </c>
      <c r="F20" s="237">
        <v>1995</v>
      </c>
      <c r="G20" s="133">
        <v>1391</v>
      </c>
      <c r="H20" s="237">
        <v>81870</v>
      </c>
      <c r="I20" s="236">
        <v>1365</v>
      </c>
      <c r="J20" s="237">
        <v>2006</v>
      </c>
      <c r="K20" s="133">
        <v>1660</v>
      </c>
      <c r="L20" s="237">
        <v>15997</v>
      </c>
      <c r="M20" s="236">
        <v>1470</v>
      </c>
      <c r="N20" s="237">
        <v>2205</v>
      </c>
      <c r="O20" s="133">
        <v>1787</v>
      </c>
      <c r="P20" s="237">
        <v>14237</v>
      </c>
      <c r="Q20" s="236">
        <v>1418</v>
      </c>
      <c r="R20" s="237">
        <v>2310</v>
      </c>
      <c r="S20" s="133">
        <v>1759</v>
      </c>
      <c r="T20" s="237">
        <v>11492</v>
      </c>
      <c r="U20" s="236">
        <v>1260</v>
      </c>
      <c r="V20" s="237">
        <v>1785</v>
      </c>
      <c r="W20" s="133">
        <v>1506</v>
      </c>
      <c r="X20" s="237">
        <v>10921</v>
      </c>
    </row>
    <row r="21" spans="2:24" ht="14.1" customHeight="1" x14ac:dyDescent="0.15">
      <c r="B21" s="204"/>
      <c r="C21" s="196">
        <v>8</v>
      </c>
      <c r="D21" s="209"/>
      <c r="E21" s="236">
        <v>1050</v>
      </c>
      <c r="F21" s="237">
        <v>1680</v>
      </c>
      <c r="G21" s="133">
        <v>1335</v>
      </c>
      <c r="H21" s="237">
        <v>125001</v>
      </c>
      <c r="I21" s="236">
        <v>1260</v>
      </c>
      <c r="J21" s="237">
        <v>1995</v>
      </c>
      <c r="K21" s="133">
        <v>1632</v>
      </c>
      <c r="L21" s="237">
        <v>22024</v>
      </c>
      <c r="M21" s="236">
        <v>1365</v>
      </c>
      <c r="N21" s="237">
        <v>2100</v>
      </c>
      <c r="O21" s="133">
        <v>1719</v>
      </c>
      <c r="P21" s="237">
        <v>22421</v>
      </c>
      <c r="Q21" s="236">
        <v>1365</v>
      </c>
      <c r="R21" s="237">
        <v>2100</v>
      </c>
      <c r="S21" s="133">
        <v>1738</v>
      </c>
      <c r="T21" s="237">
        <v>17729</v>
      </c>
      <c r="U21" s="236">
        <v>1155</v>
      </c>
      <c r="V21" s="237">
        <v>1785</v>
      </c>
      <c r="W21" s="133">
        <v>1469</v>
      </c>
      <c r="X21" s="237">
        <v>17306</v>
      </c>
    </row>
    <row r="22" spans="2:24" ht="14.1" customHeight="1" x14ac:dyDescent="0.15">
      <c r="B22" s="204"/>
      <c r="C22" s="196">
        <v>9</v>
      </c>
      <c r="D22" s="209"/>
      <c r="E22" s="236">
        <v>1050</v>
      </c>
      <c r="F22" s="237">
        <v>1680</v>
      </c>
      <c r="G22" s="133">
        <v>1325</v>
      </c>
      <c r="H22" s="237">
        <v>84319</v>
      </c>
      <c r="I22" s="236">
        <v>1365</v>
      </c>
      <c r="J22" s="237">
        <v>1944</v>
      </c>
      <c r="K22" s="133">
        <v>1646</v>
      </c>
      <c r="L22" s="237">
        <v>20525</v>
      </c>
      <c r="M22" s="236">
        <v>1470</v>
      </c>
      <c r="N22" s="237">
        <v>1995</v>
      </c>
      <c r="O22" s="133">
        <v>1784</v>
      </c>
      <c r="P22" s="237">
        <v>19906</v>
      </c>
      <c r="Q22" s="236">
        <v>1470</v>
      </c>
      <c r="R22" s="237">
        <v>2100</v>
      </c>
      <c r="S22" s="133">
        <v>1795</v>
      </c>
      <c r="T22" s="237">
        <v>14366</v>
      </c>
      <c r="U22" s="236">
        <v>1155</v>
      </c>
      <c r="V22" s="237">
        <v>1785</v>
      </c>
      <c r="W22" s="133">
        <v>1482</v>
      </c>
      <c r="X22" s="237">
        <v>18447</v>
      </c>
    </row>
    <row r="23" spans="2:24" ht="14.1" customHeight="1" x14ac:dyDescent="0.15">
      <c r="B23" s="204"/>
      <c r="C23" s="196">
        <v>10</v>
      </c>
      <c r="D23" s="209"/>
      <c r="E23" s="237">
        <v>1050</v>
      </c>
      <c r="F23" s="237">
        <v>1470</v>
      </c>
      <c r="G23" s="238">
        <v>1294.2249627943625</v>
      </c>
      <c r="H23" s="237">
        <v>77727.7</v>
      </c>
      <c r="I23" s="237">
        <v>1260</v>
      </c>
      <c r="J23" s="237">
        <v>1890</v>
      </c>
      <c r="K23" s="237">
        <v>1645.2068648542927</v>
      </c>
      <c r="L23" s="237">
        <v>18697</v>
      </c>
      <c r="M23" s="237">
        <v>1365</v>
      </c>
      <c r="N23" s="133">
        <v>1995</v>
      </c>
      <c r="O23" s="238">
        <v>1739.4963965980307</v>
      </c>
      <c r="P23" s="237">
        <v>17175.2</v>
      </c>
      <c r="Q23" s="237">
        <v>1365</v>
      </c>
      <c r="R23" s="237">
        <v>1995</v>
      </c>
      <c r="S23" s="237">
        <v>1730.9842678790503</v>
      </c>
      <c r="T23" s="237">
        <v>12678.599999999999</v>
      </c>
      <c r="U23" s="237">
        <v>1155</v>
      </c>
      <c r="V23" s="237">
        <v>1680</v>
      </c>
      <c r="W23" s="237">
        <v>1445.5491708237832</v>
      </c>
      <c r="X23" s="237">
        <v>17609.599999999999</v>
      </c>
    </row>
    <row r="24" spans="2:24" ht="14.1" customHeight="1" x14ac:dyDescent="0.15">
      <c r="B24" s="204"/>
      <c r="C24" s="196">
        <v>11</v>
      </c>
      <c r="D24" s="209"/>
      <c r="E24" s="237">
        <v>945</v>
      </c>
      <c r="F24" s="237">
        <v>1470</v>
      </c>
      <c r="G24" s="237">
        <v>1164.6705786614109</v>
      </c>
      <c r="H24" s="237">
        <v>112008.09999999999</v>
      </c>
      <c r="I24" s="237">
        <v>1260</v>
      </c>
      <c r="J24" s="237">
        <v>1890</v>
      </c>
      <c r="K24" s="237">
        <v>1665.9297041682989</v>
      </c>
      <c r="L24" s="237">
        <v>28311.599999999999</v>
      </c>
      <c r="M24" s="237">
        <v>1365</v>
      </c>
      <c r="N24" s="237">
        <v>1995</v>
      </c>
      <c r="O24" s="237">
        <v>1747.8304211950185</v>
      </c>
      <c r="P24" s="237">
        <v>23564.3</v>
      </c>
      <c r="Q24" s="237">
        <v>1365</v>
      </c>
      <c r="R24" s="237">
        <v>2047.5</v>
      </c>
      <c r="S24" s="237">
        <v>1758.2071715817697</v>
      </c>
      <c r="T24" s="237">
        <v>18393</v>
      </c>
      <c r="U24" s="237">
        <v>1155</v>
      </c>
      <c r="V24" s="237">
        <v>1785</v>
      </c>
      <c r="W24" s="237">
        <v>1522.4002922855138</v>
      </c>
      <c r="X24" s="238">
        <v>24325.300000000003</v>
      </c>
    </row>
    <row r="25" spans="2:24" ht="14.1" customHeight="1" x14ac:dyDescent="0.15">
      <c r="B25" s="197"/>
      <c r="C25" s="201">
        <v>12</v>
      </c>
      <c r="D25" s="210"/>
      <c r="E25" s="239">
        <v>1050</v>
      </c>
      <c r="F25" s="239">
        <v>1378.65</v>
      </c>
      <c r="G25" s="239">
        <v>1226.8963906331544</v>
      </c>
      <c r="H25" s="239">
        <v>100186</v>
      </c>
      <c r="I25" s="239">
        <v>1365</v>
      </c>
      <c r="J25" s="239">
        <v>1995</v>
      </c>
      <c r="K25" s="239">
        <v>1720.7172607494349</v>
      </c>
      <c r="L25" s="239">
        <v>21089</v>
      </c>
      <c r="M25" s="239">
        <v>1470</v>
      </c>
      <c r="N25" s="239">
        <v>2100</v>
      </c>
      <c r="O25" s="239">
        <v>1809.3142560682732</v>
      </c>
      <c r="P25" s="239">
        <v>16899</v>
      </c>
      <c r="Q25" s="239">
        <v>1470</v>
      </c>
      <c r="R25" s="239">
        <v>2100</v>
      </c>
      <c r="S25" s="239">
        <v>1832.6356899730536</v>
      </c>
      <c r="T25" s="239">
        <v>16022</v>
      </c>
      <c r="U25" s="239">
        <v>1260</v>
      </c>
      <c r="V25" s="239">
        <v>1890</v>
      </c>
      <c r="W25" s="239">
        <v>1579.3591045377814</v>
      </c>
      <c r="X25" s="240">
        <v>17912</v>
      </c>
    </row>
    <row r="26" spans="2:24" x14ac:dyDescent="0.15">
      <c r="B26" s="225"/>
      <c r="C26" s="244"/>
      <c r="D26" s="245"/>
      <c r="E26" s="236"/>
      <c r="F26" s="237"/>
      <c r="G26" s="133"/>
      <c r="H26" s="237"/>
      <c r="I26" s="236"/>
      <c r="J26" s="237"/>
      <c r="K26" s="133"/>
      <c r="L26" s="237"/>
      <c r="M26" s="236"/>
      <c r="N26" s="237"/>
      <c r="O26" s="133"/>
      <c r="P26" s="237"/>
      <c r="Q26" s="236"/>
      <c r="R26" s="237"/>
      <c r="S26" s="133"/>
      <c r="T26" s="237"/>
      <c r="U26" s="236"/>
      <c r="V26" s="237"/>
      <c r="W26" s="133"/>
      <c r="X26" s="237"/>
    </row>
    <row r="27" spans="2:24" x14ac:dyDescent="0.15">
      <c r="B27" s="225"/>
      <c r="C27" s="244"/>
      <c r="D27" s="245"/>
      <c r="E27" s="236"/>
      <c r="F27" s="237"/>
      <c r="G27" s="133"/>
      <c r="H27" s="237"/>
      <c r="I27" s="236"/>
      <c r="J27" s="237"/>
      <c r="K27" s="133"/>
      <c r="L27" s="237"/>
      <c r="M27" s="236"/>
      <c r="N27" s="237"/>
      <c r="O27" s="133"/>
      <c r="P27" s="237"/>
      <c r="Q27" s="236"/>
      <c r="R27" s="237"/>
      <c r="S27" s="133"/>
      <c r="T27" s="237"/>
      <c r="U27" s="236"/>
      <c r="V27" s="237"/>
      <c r="W27" s="133"/>
      <c r="X27" s="237"/>
    </row>
    <row r="28" spans="2:24" x14ac:dyDescent="0.15">
      <c r="B28" s="222" t="s">
        <v>151</v>
      </c>
      <c r="C28" s="244"/>
      <c r="D28" s="245"/>
      <c r="E28" s="236"/>
      <c r="F28" s="237"/>
      <c r="G28" s="133"/>
      <c r="H28" s="237"/>
      <c r="I28" s="236"/>
      <c r="J28" s="237"/>
      <c r="K28" s="133"/>
      <c r="L28" s="237"/>
      <c r="M28" s="236"/>
      <c r="N28" s="237"/>
      <c r="O28" s="133"/>
      <c r="P28" s="237"/>
      <c r="Q28" s="236"/>
      <c r="R28" s="237"/>
      <c r="S28" s="133"/>
      <c r="T28" s="237"/>
      <c r="U28" s="236"/>
      <c r="V28" s="237"/>
      <c r="W28" s="133"/>
      <c r="X28" s="237"/>
    </row>
    <row r="29" spans="2:24" x14ac:dyDescent="0.15">
      <c r="B29" s="246">
        <v>40518</v>
      </c>
      <c r="C29" s="247"/>
      <c r="D29" s="248">
        <v>40522</v>
      </c>
      <c r="E29" s="236">
        <v>1050</v>
      </c>
      <c r="F29" s="237">
        <v>1365</v>
      </c>
      <c r="G29" s="133">
        <v>1241.5318390737723</v>
      </c>
      <c r="H29" s="237">
        <v>23621</v>
      </c>
      <c r="I29" s="236">
        <v>1365</v>
      </c>
      <c r="J29" s="237">
        <v>1995</v>
      </c>
      <c r="K29" s="133">
        <v>1737.7563281603141</v>
      </c>
      <c r="L29" s="237">
        <v>5281.9</v>
      </c>
      <c r="M29" s="236">
        <v>1470</v>
      </c>
      <c r="N29" s="237">
        <v>2100</v>
      </c>
      <c r="O29" s="133">
        <v>1833.3264104153757</v>
      </c>
      <c r="P29" s="237">
        <v>3603.6</v>
      </c>
      <c r="Q29" s="236">
        <v>1470</v>
      </c>
      <c r="R29" s="237">
        <v>2100</v>
      </c>
      <c r="S29" s="133">
        <v>1846.4944053046001</v>
      </c>
      <c r="T29" s="237">
        <v>2955.4</v>
      </c>
      <c r="U29" s="236">
        <v>1312.5</v>
      </c>
      <c r="V29" s="237">
        <v>1890</v>
      </c>
      <c r="W29" s="133">
        <v>1617.3583902206708</v>
      </c>
      <c r="X29" s="237">
        <v>2880.8</v>
      </c>
    </row>
    <row r="30" spans="2:24" x14ac:dyDescent="0.15">
      <c r="B30" s="246" t="s">
        <v>152</v>
      </c>
      <c r="C30" s="247"/>
      <c r="D30" s="248"/>
      <c r="E30" s="236"/>
      <c r="F30" s="237"/>
      <c r="G30" s="133"/>
      <c r="H30" s="237"/>
      <c r="I30" s="236"/>
      <c r="J30" s="237"/>
      <c r="K30" s="133"/>
      <c r="L30" s="237"/>
      <c r="M30" s="236"/>
      <c r="N30" s="237"/>
      <c r="O30" s="133"/>
      <c r="P30" s="237"/>
      <c r="Q30" s="236"/>
      <c r="R30" s="237"/>
      <c r="S30" s="133"/>
      <c r="T30" s="237"/>
      <c r="U30" s="236"/>
      <c r="V30" s="237"/>
      <c r="W30" s="133"/>
      <c r="X30" s="237"/>
    </row>
    <row r="31" spans="2:24" x14ac:dyDescent="0.15">
      <c r="B31" s="246">
        <v>40525</v>
      </c>
      <c r="C31" s="247"/>
      <c r="D31" s="248">
        <v>40529</v>
      </c>
      <c r="E31" s="249">
        <v>1050</v>
      </c>
      <c r="F31" s="250">
        <v>1378.65</v>
      </c>
      <c r="G31" s="244">
        <v>1210.5744575120093</v>
      </c>
      <c r="H31" s="250">
        <v>26395.5</v>
      </c>
      <c r="I31" s="249">
        <v>1365</v>
      </c>
      <c r="J31" s="250">
        <v>1942.5</v>
      </c>
      <c r="K31" s="244">
        <v>1706.4485376710907</v>
      </c>
      <c r="L31" s="250">
        <v>4208.8999999999996</v>
      </c>
      <c r="M31" s="249">
        <v>1470</v>
      </c>
      <c r="N31" s="250">
        <v>1995</v>
      </c>
      <c r="O31" s="244">
        <v>1815.5320674440591</v>
      </c>
      <c r="P31" s="250">
        <v>5173.6000000000004</v>
      </c>
      <c r="Q31" s="249">
        <v>1470</v>
      </c>
      <c r="R31" s="250">
        <v>1995</v>
      </c>
      <c r="S31" s="244">
        <v>1833.7836252189143</v>
      </c>
      <c r="T31" s="250">
        <v>4622.6000000000004</v>
      </c>
      <c r="U31" s="249">
        <v>1333.5</v>
      </c>
      <c r="V31" s="250">
        <v>1785</v>
      </c>
      <c r="W31" s="244">
        <v>1605.1935069934557</v>
      </c>
      <c r="X31" s="250">
        <v>4065.3</v>
      </c>
    </row>
    <row r="32" spans="2:24" x14ac:dyDescent="0.15">
      <c r="B32" s="246" t="s">
        <v>153</v>
      </c>
      <c r="C32" s="247"/>
      <c r="D32" s="248"/>
      <c r="E32" s="236"/>
      <c r="F32" s="237"/>
      <c r="G32" s="133"/>
      <c r="H32" s="237"/>
      <c r="I32" s="236"/>
      <c r="J32" s="237"/>
      <c r="K32" s="133"/>
      <c r="L32" s="237"/>
      <c r="M32" s="236"/>
      <c r="N32" s="237"/>
      <c r="O32" s="133"/>
      <c r="P32" s="237"/>
      <c r="Q32" s="236"/>
      <c r="R32" s="237"/>
      <c r="S32" s="133"/>
      <c r="T32" s="237"/>
      <c r="U32" s="236"/>
      <c r="V32" s="237"/>
      <c r="W32" s="133"/>
      <c r="X32" s="237"/>
    </row>
    <row r="33" spans="2:24" x14ac:dyDescent="0.15">
      <c r="B33" s="246">
        <v>40532</v>
      </c>
      <c r="C33" s="247"/>
      <c r="D33" s="248">
        <v>40536</v>
      </c>
      <c r="E33" s="236">
        <v>1050</v>
      </c>
      <c r="F33" s="237">
        <v>1365</v>
      </c>
      <c r="G33" s="133">
        <v>1196.884582007521</v>
      </c>
      <c r="H33" s="237">
        <v>23302.5</v>
      </c>
      <c r="I33" s="236">
        <v>1365</v>
      </c>
      <c r="J33" s="237">
        <v>1890</v>
      </c>
      <c r="K33" s="133">
        <v>1717.7612361828055</v>
      </c>
      <c r="L33" s="237">
        <v>6235.9</v>
      </c>
      <c r="M33" s="236">
        <v>1470</v>
      </c>
      <c r="N33" s="237">
        <v>1995</v>
      </c>
      <c r="O33" s="133">
        <v>1790.797661870504</v>
      </c>
      <c r="P33" s="237">
        <v>3737.5</v>
      </c>
      <c r="Q33" s="236">
        <v>1470</v>
      </c>
      <c r="R33" s="237">
        <v>1995</v>
      </c>
      <c r="S33" s="133">
        <v>1812.0420639371846</v>
      </c>
      <c r="T33" s="237">
        <v>4021.4</v>
      </c>
      <c r="U33" s="236">
        <v>1260</v>
      </c>
      <c r="V33" s="237">
        <v>1785</v>
      </c>
      <c r="W33" s="133">
        <v>1554.4127324255201</v>
      </c>
      <c r="X33" s="237">
        <v>5888.2</v>
      </c>
    </row>
    <row r="34" spans="2:24" x14ac:dyDescent="0.15">
      <c r="B34" s="246" t="s">
        <v>154</v>
      </c>
      <c r="C34" s="247"/>
      <c r="D34" s="248"/>
      <c r="E34" s="236"/>
      <c r="F34" s="237"/>
      <c r="G34" s="133"/>
      <c r="H34" s="237"/>
      <c r="I34" s="236"/>
      <c r="J34" s="237"/>
      <c r="K34" s="133"/>
      <c r="L34" s="237"/>
      <c r="M34" s="236"/>
      <c r="N34" s="237"/>
      <c r="O34" s="133"/>
      <c r="P34" s="237"/>
      <c r="Q34" s="236"/>
      <c r="R34" s="237"/>
      <c r="S34" s="133"/>
      <c r="T34" s="237"/>
      <c r="U34" s="236"/>
      <c r="V34" s="237"/>
      <c r="W34" s="133"/>
      <c r="X34" s="237"/>
    </row>
    <row r="35" spans="2:24" ht="12" customHeight="1" x14ac:dyDescent="0.15">
      <c r="B35" s="246"/>
      <c r="C35" s="247"/>
      <c r="D35" s="248"/>
      <c r="E35" s="236"/>
      <c r="F35" s="237"/>
      <c r="G35" s="133"/>
      <c r="H35" s="237">
        <v>26867</v>
      </c>
      <c r="I35" s="236"/>
      <c r="J35" s="237"/>
      <c r="K35" s="133"/>
      <c r="L35" s="237">
        <v>5362</v>
      </c>
      <c r="M35" s="236"/>
      <c r="N35" s="237"/>
      <c r="O35" s="133"/>
      <c r="P35" s="237">
        <v>4384</v>
      </c>
      <c r="Q35" s="236"/>
      <c r="R35" s="237"/>
      <c r="S35" s="133"/>
      <c r="T35" s="237">
        <v>4423</v>
      </c>
      <c r="U35" s="236"/>
      <c r="V35" s="237"/>
      <c r="W35" s="133"/>
      <c r="X35" s="237">
        <v>5078</v>
      </c>
    </row>
    <row r="36" spans="2:24" ht="12" customHeight="1" x14ac:dyDescent="0.15">
      <c r="B36" s="246" t="s">
        <v>155</v>
      </c>
      <c r="C36" s="247"/>
      <c r="D36" s="248"/>
      <c r="E36" s="236"/>
      <c r="F36" s="237"/>
      <c r="G36" s="133"/>
      <c r="H36" s="237"/>
      <c r="I36" s="236"/>
      <c r="J36" s="237"/>
      <c r="K36" s="133"/>
      <c r="L36" s="237"/>
      <c r="M36" s="236"/>
      <c r="N36" s="237"/>
      <c r="O36" s="133"/>
      <c r="P36" s="237"/>
      <c r="Q36" s="236"/>
      <c r="R36" s="237"/>
      <c r="S36" s="133"/>
      <c r="T36" s="237"/>
      <c r="U36" s="236"/>
      <c r="V36" s="237"/>
      <c r="W36" s="133"/>
      <c r="X36" s="237"/>
    </row>
    <row r="37" spans="2:24" ht="12" customHeight="1" x14ac:dyDescent="0.15">
      <c r="B37" s="252"/>
      <c r="C37" s="253"/>
      <c r="D37" s="254"/>
      <c r="E37" s="231"/>
      <c r="F37" s="239"/>
      <c r="G37" s="218"/>
      <c r="H37" s="239"/>
      <c r="I37" s="231"/>
      <c r="J37" s="239"/>
      <c r="K37" s="218"/>
      <c r="L37" s="239"/>
      <c r="M37" s="231"/>
      <c r="N37" s="239"/>
      <c r="O37" s="218"/>
      <c r="P37" s="239"/>
      <c r="Q37" s="231"/>
      <c r="R37" s="239"/>
      <c r="S37" s="218"/>
      <c r="T37" s="239"/>
      <c r="U37" s="231"/>
      <c r="V37" s="239"/>
      <c r="W37" s="218"/>
      <c r="X37" s="239"/>
    </row>
    <row r="38" spans="2:24" ht="6" customHeight="1" x14ac:dyDescent="0.15">
      <c r="B38" s="223"/>
      <c r="C38" s="244"/>
      <c r="D38" s="244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</row>
    <row r="39" spans="2:24" ht="12.75" customHeight="1" x14ac:dyDescent="0.15">
      <c r="B39" s="217"/>
    </row>
    <row r="40" spans="2:24" ht="12.75" customHeight="1" x14ac:dyDescent="0.15">
      <c r="B40" s="255"/>
    </row>
    <row r="41" spans="2:24" x14ac:dyDescent="0.15">
      <c r="B41" s="255"/>
    </row>
    <row r="42" spans="2:24" x14ac:dyDescent="0.15">
      <c r="B42" s="255"/>
    </row>
  </sheetData>
  <phoneticPr fontId="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X42"/>
  <sheetViews>
    <sheetView zoomScale="75" zoomScaleNormal="75" workbookViewId="0"/>
  </sheetViews>
  <sheetFormatPr defaultColWidth="7.5" defaultRowHeight="12" x14ac:dyDescent="0.15"/>
  <cols>
    <col min="1" max="1" width="1.125" style="216" customWidth="1"/>
    <col min="2" max="2" width="6.125" style="216" customWidth="1"/>
    <col min="3" max="3" width="3.125" style="216" customWidth="1"/>
    <col min="4" max="4" width="5.625" style="216" customWidth="1"/>
    <col min="5" max="7" width="5.875" style="216" customWidth="1"/>
    <col min="8" max="8" width="8.125" style="216" customWidth="1"/>
    <col min="9" max="11" width="5.875" style="216" customWidth="1"/>
    <col min="12" max="12" width="8.125" style="216" customWidth="1"/>
    <col min="13" max="16384" width="7.5" style="216"/>
  </cols>
  <sheetData>
    <row r="3" spans="2:24" x14ac:dyDescent="0.15">
      <c r="B3" s="185" t="s">
        <v>185</v>
      </c>
    </row>
    <row r="4" spans="2:24" x14ac:dyDescent="0.15">
      <c r="L4" s="217" t="s">
        <v>117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</row>
    <row r="6" spans="2:24" x14ac:dyDescent="0.15">
      <c r="B6" s="219"/>
      <c r="C6" s="220" t="s">
        <v>118</v>
      </c>
      <c r="D6" s="221"/>
      <c r="E6" s="259" t="s">
        <v>167</v>
      </c>
      <c r="F6" s="260"/>
      <c r="G6" s="260"/>
      <c r="H6" s="261"/>
      <c r="I6" s="241" t="s">
        <v>169</v>
      </c>
      <c r="J6" s="242"/>
      <c r="K6" s="242"/>
      <c r="L6" s="243"/>
    </row>
    <row r="7" spans="2:24" x14ac:dyDescent="0.15">
      <c r="B7" s="222" t="s">
        <v>124</v>
      </c>
      <c r="C7" s="223"/>
      <c r="D7" s="224"/>
      <c r="E7" s="228" t="s">
        <v>125</v>
      </c>
      <c r="F7" s="226" t="s">
        <v>126</v>
      </c>
      <c r="G7" s="229" t="s">
        <v>127</v>
      </c>
      <c r="H7" s="226" t="s">
        <v>128</v>
      </c>
      <c r="I7" s="228" t="s">
        <v>125</v>
      </c>
      <c r="J7" s="226" t="s">
        <v>126</v>
      </c>
      <c r="K7" s="229" t="s">
        <v>127</v>
      </c>
      <c r="L7" s="226" t="s">
        <v>128</v>
      </c>
    </row>
    <row r="8" spans="2:24" x14ac:dyDescent="0.15">
      <c r="B8" s="231"/>
      <c r="C8" s="218"/>
      <c r="D8" s="218"/>
      <c r="E8" s="232"/>
      <c r="F8" s="233"/>
      <c r="G8" s="234" t="s">
        <v>129</v>
      </c>
      <c r="H8" s="233"/>
      <c r="I8" s="232"/>
      <c r="J8" s="233"/>
      <c r="K8" s="234" t="s">
        <v>129</v>
      </c>
      <c r="L8" s="233"/>
    </row>
    <row r="9" spans="2:24" ht="14.1" customHeight="1" x14ac:dyDescent="0.15">
      <c r="B9" s="219" t="s">
        <v>95</v>
      </c>
      <c r="C9" s="229">
        <v>18</v>
      </c>
      <c r="D9" s="272" t="s">
        <v>96</v>
      </c>
      <c r="E9" s="219">
        <v>893</v>
      </c>
      <c r="F9" s="273">
        <v>1260</v>
      </c>
      <c r="G9" s="274">
        <v>1015</v>
      </c>
      <c r="H9" s="273">
        <v>80335</v>
      </c>
      <c r="I9" s="219">
        <v>2258</v>
      </c>
      <c r="J9" s="273">
        <v>2756</v>
      </c>
      <c r="K9" s="274">
        <v>2491</v>
      </c>
      <c r="L9" s="273">
        <v>1417273</v>
      </c>
      <c r="M9" s="236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</row>
    <row r="10" spans="2:24" ht="14.1" customHeight="1" x14ac:dyDescent="0.15">
      <c r="B10" s="236"/>
      <c r="C10" s="227">
        <v>19</v>
      </c>
      <c r="D10" s="133"/>
      <c r="E10" s="236">
        <v>840</v>
      </c>
      <c r="F10" s="237">
        <v>1260</v>
      </c>
      <c r="G10" s="133">
        <v>1036</v>
      </c>
      <c r="H10" s="237">
        <v>128648</v>
      </c>
      <c r="I10" s="236">
        <v>1995</v>
      </c>
      <c r="J10" s="237">
        <v>2683</v>
      </c>
      <c r="K10" s="133">
        <v>2453</v>
      </c>
      <c r="L10" s="237">
        <v>2237604</v>
      </c>
      <c r="M10" s="236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</row>
    <row r="11" spans="2:24" ht="14.1" customHeight="1" x14ac:dyDescent="0.15">
      <c r="B11" s="236"/>
      <c r="C11" s="227">
        <v>20</v>
      </c>
      <c r="D11" s="133"/>
      <c r="E11" s="236">
        <v>798</v>
      </c>
      <c r="F11" s="237">
        <v>1418</v>
      </c>
      <c r="G11" s="133">
        <v>989</v>
      </c>
      <c r="H11" s="237">
        <v>214294</v>
      </c>
      <c r="I11" s="236">
        <v>1680</v>
      </c>
      <c r="J11" s="237">
        <v>2678</v>
      </c>
      <c r="K11" s="133">
        <v>2201</v>
      </c>
      <c r="L11" s="237">
        <v>2264851</v>
      </c>
      <c r="M11" s="236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</row>
    <row r="12" spans="2:24" ht="14.1" customHeight="1" x14ac:dyDescent="0.15">
      <c r="B12" s="231"/>
      <c r="C12" s="234">
        <v>21</v>
      </c>
      <c r="D12" s="218"/>
      <c r="E12" s="231">
        <v>735</v>
      </c>
      <c r="F12" s="239">
        <v>1470</v>
      </c>
      <c r="G12" s="218">
        <v>961</v>
      </c>
      <c r="H12" s="239">
        <v>265383</v>
      </c>
      <c r="I12" s="231">
        <v>1575</v>
      </c>
      <c r="J12" s="239">
        <v>2520</v>
      </c>
      <c r="K12" s="218">
        <v>2033</v>
      </c>
      <c r="L12" s="239">
        <v>2868789</v>
      </c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</row>
    <row r="13" spans="2:24" ht="14.1" customHeight="1" x14ac:dyDescent="0.15">
      <c r="B13" s="204" t="s">
        <v>183</v>
      </c>
      <c r="C13" s="196">
        <v>12</v>
      </c>
      <c r="D13" s="209"/>
      <c r="E13" s="236">
        <v>840</v>
      </c>
      <c r="F13" s="237">
        <v>1365</v>
      </c>
      <c r="G13" s="133">
        <v>936</v>
      </c>
      <c r="H13" s="237">
        <v>21868</v>
      </c>
      <c r="I13" s="236">
        <v>1628</v>
      </c>
      <c r="J13" s="237">
        <v>2412</v>
      </c>
      <c r="K13" s="133">
        <v>2011</v>
      </c>
      <c r="L13" s="237">
        <v>296222</v>
      </c>
    </row>
    <row r="14" spans="2:24" ht="14.1" customHeight="1" x14ac:dyDescent="0.15">
      <c r="B14" s="204" t="s">
        <v>99</v>
      </c>
      <c r="C14" s="196">
        <v>1</v>
      </c>
      <c r="D14" s="209" t="s">
        <v>2</v>
      </c>
      <c r="E14" s="236">
        <v>735</v>
      </c>
      <c r="F14" s="237">
        <v>1365</v>
      </c>
      <c r="G14" s="133">
        <v>977</v>
      </c>
      <c r="H14" s="237">
        <v>17324</v>
      </c>
      <c r="I14" s="236">
        <v>1472</v>
      </c>
      <c r="J14" s="237">
        <v>2418</v>
      </c>
      <c r="K14" s="133">
        <v>1875</v>
      </c>
      <c r="L14" s="237">
        <v>284557</v>
      </c>
    </row>
    <row r="15" spans="2:24" ht="14.1" customHeight="1" x14ac:dyDescent="0.15">
      <c r="B15" s="204"/>
      <c r="C15" s="196">
        <v>2</v>
      </c>
      <c r="D15" s="209"/>
      <c r="E15" s="236">
        <v>735</v>
      </c>
      <c r="F15" s="237">
        <v>1365</v>
      </c>
      <c r="G15" s="133">
        <v>963</v>
      </c>
      <c r="H15" s="237">
        <v>27329</v>
      </c>
      <c r="I15" s="236">
        <v>1471</v>
      </c>
      <c r="J15" s="237">
        <v>2205</v>
      </c>
      <c r="K15" s="133">
        <v>1820</v>
      </c>
      <c r="L15" s="237">
        <v>228493</v>
      </c>
    </row>
    <row r="16" spans="2:24" ht="14.1" customHeight="1" x14ac:dyDescent="0.15">
      <c r="B16" s="204"/>
      <c r="C16" s="196">
        <v>3</v>
      </c>
      <c r="D16" s="209"/>
      <c r="E16" s="236">
        <v>788</v>
      </c>
      <c r="F16" s="237">
        <v>1260</v>
      </c>
      <c r="G16" s="133">
        <v>963</v>
      </c>
      <c r="H16" s="237">
        <v>27178</v>
      </c>
      <c r="I16" s="236">
        <v>1628</v>
      </c>
      <c r="J16" s="237">
        <v>2310</v>
      </c>
      <c r="K16" s="133">
        <v>1973</v>
      </c>
      <c r="L16" s="237">
        <v>273264</v>
      </c>
    </row>
    <row r="17" spans="2:12" ht="14.1" customHeight="1" x14ac:dyDescent="0.15">
      <c r="B17" s="204"/>
      <c r="C17" s="196">
        <v>4</v>
      </c>
      <c r="D17" s="209"/>
      <c r="E17" s="236">
        <v>735</v>
      </c>
      <c r="F17" s="237">
        <v>1313</v>
      </c>
      <c r="G17" s="133">
        <v>946</v>
      </c>
      <c r="H17" s="237">
        <v>24650</v>
      </c>
      <c r="I17" s="236">
        <v>1575</v>
      </c>
      <c r="J17" s="237">
        <v>2310</v>
      </c>
      <c r="K17" s="133">
        <v>1970</v>
      </c>
      <c r="L17" s="237">
        <v>193332</v>
      </c>
    </row>
    <row r="18" spans="2:12" ht="14.1" customHeight="1" x14ac:dyDescent="0.15">
      <c r="B18" s="204"/>
      <c r="C18" s="196">
        <v>5</v>
      </c>
      <c r="D18" s="209"/>
      <c r="E18" s="236">
        <v>735</v>
      </c>
      <c r="F18" s="237">
        <v>1365</v>
      </c>
      <c r="G18" s="133">
        <v>960</v>
      </c>
      <c r="H18" s="237">
        <v>20827</v>
      </c>
      <c r="I18" s="236">
        <v>1524</v>
      </c>
      <c r="J18" s="237">
        <v>2310</v>
      </c>
      <c r="K18" s="133">
        <v>1912</v>
      </c>
      <c r="L18" s="237">
        <v>249108</v>
      </c>
    </row>
    <row r="19" spans="2:12" ht="14.1" customHeight="1" x14ac:dyDescent="0.15">
      <c r="B19" s="204"/>
      <c r="C19" s="196">
        <v>6</v>
      </c>
      <c r="D19" s="209"/>
      <c r="E19" s="236">
        <v>735</v>
      </c>
      <c r="F19" s="237">
        <v>1213</v>
      </c>
      <c r="G19" s="133">
        <v>931</v>
      </c>
      <c r="H19" s="237">
        <v>18731</v>
      </c>
      <c r="I19" s="236">
        <v>1486</v>
      </c>
      <c r="J19" s="237">
        <v>2221</v>
      </c>
      <c r="K19" s="133">
        <v>1835</v>
      </c>
      <c r="L19" s="237">
        <v>203499</v>
      </c>
    </row>
    <row r="20" spans="2:12" ht="14.1" customHeight="1" x14ac:dyDescent="0.15">
      <c r="B20" s="204"/>
      <c r="C20" s="196">
        <v>7</v>
      </c>
      <c r="D20" s="209"/>
      <c r="E20" s="236">
        <v>788</v>
      </c>
      <c r="F20" s="237">
        <v>1365</v>
      </c>
      <c r="G20" s="133">
        <v>960</v>
      </c>
      <c r="H20" s="237">
        <v>10149</v>
      </c>
      <c r="I20" s="236">
        <v>1470</v>
      </c>
      <c r="J20" s="237">
        <v>2205</v>
      </c>
      <c r="K20" s="133">
        <v>1874</v>
      </c>
      <c r="L20" s="237">
        <v>163795</v>
      </c>
    </row>
    <row r="21" spans="2:12" ht="14.1" customHeight="1" x14ac:dyDescent="0.15">
      <c r="B21" s="204"/>
      <c r="C21" s="196">
        <v>8</v>
      </c>
      <c r="D21" s="209"/>
      <c r="E21" s="236">
        <v>788</v>
      </c>
      <c r="F21" s="237">
        <v>1260</v>
      </c>
      <c r="G21" s="133">
        <v>914</v>
      </c>
      <c r="H21" s="237">
        <v>14702</v>
      </c>
      <c r="I21" s="236">
        <v>1576</v>
      </c>
      <c r="J21" s="237">
        <v>2100</v>
      </c>
      <c r="K21" s="133">
        <v>1854</v>
      </c>
      <c r="L21" s="237">
        <v>232006</v>
      </c>
    </row>
    <row r="22" spans="2:12" ht="14.1" customHeight="1" x14ac:dyDescent="0.15">
      <c r="B22" s="204"/>
      <c r="C22" s="196">
        <v>9</v>
      </c>
      <c r="D22" s="209"/>
      <c r="E22" s="236">
        <v>788</v>
      </c>
      <c r="F22" s="237">
        <v>1260</v>
      </c>
      <c r="G22" s="133">
        <v>942</v>
      </c>
      <c r="H22" s="237">
        <v>15885</v>
      </c>
      <c r="I22" s="236">
        <v>1785</v>
      </c>
      <c r="J22" s="237">
        <v>2062</v>
      </c>
      <c r="K22" s="133">
        <v>1937</v>
      </c>
      <c r="L22" s="237">
        <v>165782</v>
      </c>
    </row>
    <row r="23" spans="2:12" ht="14.1" customHeight="1" x14ac:dyDescent="0.15">
      <c r="B23" s="204"/>
      <c r="C23" s="196">
        <v>10</v>
      </c>
      <c r="D23" s="209"/>
      <c r="E23" s="237">
        <v>735</v>
      </c>
      <c r="F23" s="237">
        <v>1155</v>
      </c>
      <c r="G23" s="237">
        <v>921.98822596388516</v>
      </c>
      <c r="H23" s="237">
        <v>13195.6</v>
      </c>
      <c r="I23" s="237">
        <v>1583.4</v>
      </c>
      <c r="J23" s="237">
        <v>2205</v>
      </c>
      <c r="K23" s="237">
        <v>1930.5994929541698</v>
      </c>
      <c r="L23" s="237">
        <v>183339.5</v>
      </c>
    </row>
    <row r="24" spans="2:12" ht="14.1" customHeight="1" x14ac:dyDescent="0.15">
      <c r="B24" s="204"/>
      <c r="C24" s="196">
        <v>11</v>
      </c>
      <c r="D24" s="209"/>
      <c r="E24" s="237">
        <v>787.5</v>
      </c>
      <c r="F24" s="237">
        <v>1212.75</v>
      </c>
      <c r="G24" s="237">
        <v>954.16997452945668</v>
      </c>
      <c r="H24" s="237">
        <v>27318.5</v>
      </c>
      <c r="I24" s="237">
        <v>1547.7</v>
      </c>
      <c r="J24" s="237">
        <v>2415</v>
      </c>
      <c r="K24" s="237">
        <v>2032.8151630426889</v>
      </c>
      <c r="L24" s="238">
        <v>219965.3</v>
      </c>
    </row>
    <row r="25" spans="2:12" ht="14.1" customHeight="1" x14ac:dyDescent="0.15">
      <c r="B25" s="197"/>
      <c r="C25" s="201">
        <v>12</v>
      </c>
      <c r="D25" s="210"/>
      <c r="E25" s="239">
        <v>787.5</v>
      </c>
      <c r="F25" s="239">
        <v>1211.175</v>
      </c>
      <c r="G25" s="239">
        <v>971.81540451479771</v>
      </c>
      <c r="H25" s="239">
        <v>15136</v>
      </c>
      <c r="I25" s="239">
        <v>1697.8500000000001</v>
      </c>
      <c r="J25" s="239">
        <v>2467.5</v>
      </c>
      <c r="K25" s="239">
        <v>2166.2686955500635</v>
      </c>
      <c r="L25" s="240">
        <v>186354</v>
      </c>
    </row>
    <row r="26" spans="2:12" x14ac:dyDescent="0.15">
      <c r="B26" s="225"/>
      <c r="C26" s="244"/>
      <c r="D26" s="245"/>
      <c r="E26" s="236"/>
      <c r="F26" s="237"/>
      <c r="G26" s="133"/>
      <c r="H26" s="237"/>
      <c r="I26" s="236"/>
      <c r="J26" s="237"/>
      <c r="K26" s="133"/>
      <c r="L26" s="237"/>
    </row>
    <row r="27" spans="2:12" x14ac:dyDescent="0.15">
      <c r="B27" s="225"/>
      <c r="C27" s="244"/>
      <c r="D27" s="245"/>
      <c r="E27" s="236"/>
      <c r="F27" s="237"/>
      <c r="G27" s="133"/>
      <c r="H27" s="237"/>
      <c r="I27" s="236"/>
      <c r="J27" s="237"/>
      <c r="K27" s="133"/>
      <c r="L27" s="237"/>
    </row>
    <row r="28" spans="2:12" x14ac:dyDescent="0.15">
      <c r="B28" s="222" t="s">
        <v>151</v>
      </c>
      <c r="C28" s="244"/>
      <c r="D28" s="245"/>
      <c r="E28" s="236"/>
      <c r="F28" s="237"/>
      <c r="G28" s="133"/>
      <c r="H28" s="237"/>
      <c r="I28" s="236"/>
      <c r="J28" s="237"/>
      <c r="K28" s="133"/>
      <c r="L28" s="237"/>
    </row>
    <row r="29" spans="2:12" x14ac:dyDescent="0.15">
      <c r="B29" s="246">
        <v>40518</v>
      </c>
      <c r="C29" s="247"/>
      <c r="D29" s="248">
        <v>40522</v>
      </c>
      <c r="E29" s="236">
        <v>840</v>
      </c>
      <c r="F29" s="237">
        <v>1211.175</v>
      </c>
      <c r="G29" s="133">
        <v>1006.7892170757979</v>
      </c>
      <c r="H29" s="237">
        <v>4743.8</v>
      </c>
      <c r="I29" s="236">
        <v>1697.8500000000001</v>
      </c>
      <c r="J29" s="237">
        <v>2467.5</v>
      </c>
      <c r="K29" s="133">
        <v>2165.1403817502651</v>
      </c>
      <c r="L29" s="237">
        <v>42780.7</v>
      </c>
    </row>
    <row r="30" spans="2:12" x14ac:dyDescent="0.15">
      <c r="B30" s="246" t="s">
        <v>152</v>
      </c>
      <c r="C30" s="247"/>
      <c r="D30" s="248"/>
      <c r="E30" s="236"/>
      <c r="F30" s="237"/>
      <c r="G30" s="133"/>
      <c r="H30" s="237"/>
      <c r="I30" s="236"/>
      <c r="J30" s="237"/>
      <c r="K30" s="133"/>
      <c r="L30" s="237"/>
    </row>
    <row r="31" spans="2:12" x14ac:dyDescent="0.15">
      <c r="B31" s="246">
        <v>40525</v>
      </c>
      <c r="C31" s="247"/>
      <c r="D31" s="248">
        <v>40529</v>
      </c>
      <c r="E31" s="249">
        <v>840</v>
      </c>
      <c r="F31" s="250">
        <v>1155</v>
      </c>
      <c r="G31" s="244">
        <v>975.4351825643929</v>
      </c>
      <c r="H31" s="250">
        <v>4226.5</v>
      </c>
      <c r="I31" s="249">
        <v>1771.3500000000001</v>
      </c>
      <c r="J31" s="250">
        <v>2467.5</v>
      </c>
      <c r="K31" s="244">
        <v>2170.5385695928867</v>
      </c>
      <c r="L31" s="250">
        <v>46078.1</v>
      </c>
    </row>
    <row r="32" spans="2:12" x14ac:dyDescent="0.15">
      <c r="B32" s="246" t="s">
        <v>153</v>
      </c>
      <c r="C32" s="247"/>
      <c r="D32" s="248"/>
      <c r="E32" s="236"/>
      <c r="F32" s="237"/>
      <c r="G32" s="133"/>
      <c r="H32" s="237"/>
      <c r="I32" s="236"/>
      <c r="J32" s="237"/>
      <c r="K32" s="133"/>
      <c r="L32" s="237"/>
    </row>
    <row r="33" spans="2:12" x14ac:dyDescent="0.15">
      <c r="B33" s="246">
        <v>40532</v>
      </c>
      <c r="C33" s="247"/>
      <c r="D33" s="248">
        <v>40536</v>
      </c>
      <c r="E33" s="236">
        <v>787.5</v>
      </c>
      <c r="F33" s="237">
        <v>1119.1950000000002</v>
      </c>
      <c r="G33" s="133">
        <v>940.51893939393926</v>
      </c>
      <c r="H33" s="237">
        <v>3355.5</v>
      </c>
      <c r="I33" s="236">
        <v>1785</v>
      </c>
      <c r="J33" s="237">
        <v>2411.7450000000003</v>
      </c>
      <c r="K33" s="133">
        <v>2162.9768480597941</v>
      </c>
      <c r="L33" s="237">
        <v>46231.8</v>
      </c>
    </row>
    <row r="34" spans="2:12" x14ac:dyDescent="0.15">
      <c r="B34" s="246" t="s">
        <v>154</v>
      </c>
      <c r="C34" s="247"/>
      <c r="D34" s="248"/>
      <c r="E34" s="236"/>
      <c r="F34" s="237"/>
      <c r="G34" s="133"/>
      <c r="H34" s="237"/>
      <c r="I34" s="236"/>
      <c r="J34" s="237"/>
      <c r="K34" s="133"/>
      <c r="L34" s="237"/>
    </row>
    <row r="35" spans="2:12" ht="12" customHeight="1" x14ac:dyDescent="0.15">
      <c r="B35" s="246"/>
      <c r="C35" s="247"/>
      <c r="D35" s="248"/>
      <c r="E35" s="236"/>
      <c r="F35" s="237"/>
      <c r="G35" s="133"/>
      <c r="H35" s="237">
        <v>2810</v>
      </c>
      <c r="I35" s="236"/>
      <c r="J35" s="237"/>
      <c r="K35" s="133"/>
      <c r="L35" s="237">
        <v>51263</v>
      </c>
    </row>
    <row r="36" spans="2:12" ht="12" customHeight="1" x14ac:dyDescent="0.15">
      <c r="B36" s="246" t="s">
        <v>155</v>
      </c>
      <c r="C36" s="247"/>
      <c r="D36" s="248"/>
      <c r="E36" s="236"/>
      <c r="F36" s="237"/>
      <c r="G36" s="133"/>
      <c r="H36" s="237"/>
      <c r="I36" s="236"/>
      <c r="J36" s="237"/>
      <c r="K36" s="133"/>
      <c r="L36" s="237"/>
    </row>
    <row r="37" spans="2:12" ht="12" customHeight="1" x14ac:dyDescent="0.15">
      <c r="B37" s="252"/>
      <c r="C37" s="253"/>
      <c r="D37" s="254"/>
      <c r="E37" s="231"/>
      <c r="F37" s="239"/>
      <c r="G37" s="218"/>
      <c r="H37" s="239"/>
      <c r="I37" s="231"/>
      <c r="J37" s="239"/>
      <c r="K37" s="218"/>
      <c r="L37" s="239"/>
    </row>
    <row r="38" spans="2:12" ht="6" customHeight="1" x14ac:dyDescent="0.15">
      <c r="B38" s="223"/>
      <c r="C38" s="244"/>
      <c r="D38" s="244"/>
      <c r="E38" s="133"/>
      <c r="F38" s="133"/>
      <c r="G38" s="133"/>
      <c r="H38" s="133"/>
      <c r="I38" s="133"/>
      <c r="J38" s="133"/>
      <c r="K38" s="133"/>
      <c r="L38" s="133"/>
    </row>
    <row r="39" spans="2:12" ht="12.75" customHeight="1" x14ac:dyDescent="0.15">
      <c r="B39" s="217"/>
    </row>
    <row r="40" spans="2:12" ht="12.75" customHeight="1" x14ac:dyDescent="0.15">
      <c r="B40" s="255"/>
    </row>
    <row r="41" spans="2:12" x14ac:dyDescent="0.15">
      <c r="B41" s="255"/>
    </row>
    <row r="42" spans="2:12" x14ac:dyDescent="0.15">
      <c r="B42" s="255"/>
    </row>
  </sheetData>
  <phoneticPr fontId="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25"/>
  <sheetViews>
    <sheetView zoomScale="75" workbookViewId="0"/>
  </sheetViews>
  <sheetFormatPr defaultColWidth="7.5" defaultRowHeight="12" x14ac:dyDescent="0.15"/>
  <cols>
    <col min="1" max="1" width="1.625" style="185" customWidth="1"/>
    <col min="2" max="2" width="4.125" style="185" customWidth="1"/>
    <col min="3" max="3" width="3.125" style="185" customWidth="1"/>
    <col min="4" max="4" width="2.625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9" width="5.875" style="185" customWidth="1"/>
    <col min="20" max="20" width="8.125" style="185" customWidth="1"/>
    <col min="21" max="23" width="5.875" style="185" customWidth="1"/>
    <col min="24" max="24" width="8.125" style="185" customWidth="1"/>
    <col min="25" max="16384" width="7.5" style="185"/>
  </cols>
  <sheetData>
    <row r="3" spans="2:24" x14ac:dyDescent="0.15">
      <c r="B3" s="185" t="s">
        <v>185</v>
      </c>
    </row>
    <row r="4" spans="2:24" ht="11.25" customHeight="1" x14ac:dyDescent="0.15">
      <c r="X4" s="186" t="s">
        <v>170</v>
      </c>
    </row>
    <row r="5" spans="2:24" ht="6" customHeight="1" x14ac:dyDescent="0.15">
      <c r="B5" s="198"/>
      <c r="C5" s="198"/>
      <c r="D5" s="198"/>
      <c r="E5" s="198"/>
      <c r="F5" s="132"/>
      <c r="I5" s="198"/>
      <c r="J5" s="132"/>
      <c r="Q5" s="198"/>
      <c r="R5" s="198"/>
      <c r="S5" s="198"/>
      <c r="T5" s="198"/>
      <c r="U5" s="198"/>
      <c r="V5" s="198"/>
      <c r="W5" s="198"/>
      <c r="X5" s="198"/>
    </row>
    <row r="6" spans="2:24" ht="13.5" customHeight="1" x14ac:dyDescent="0.15">
      <c r="B6" s="219"/>
      <c r="C6" s="220" t="s">
        <v>118</v>
      </c>
      <c r="D6" s="221"/>
      <c r="E6" s="725" t="s">
        <v>122</v>
      </c>
      <c r="F6" s="726"/>
      <c r="G6" s="726"/>
      <c r="H6" s="727"/>
      <c r="I6" s="725" t="s">
        <v>131</v>
      </c>
      <c r="J6" s="726"/>
      <c r="K6" s="726"/>
      <c r="L6" s="727"/>
      <c r="M6" s="725" t="s">
        <v>142</v>
      </c>
      <c r="N6" s="726"/>
      <c r="O6" s="726"/>
      <c r="P6" s="727"/>
      <c r="Q6" s="725" t="s">
        <v>171</v>
      </c>
      <c r="R6" s="726"/>
      <c r="S6" s="726"/>
      <c r="T6" s="727"/>
      <c r="U6" s="725" t="s">
        <v>172</v>
      </c>
      <c r="V6" s="726"/>
      <c r="W6" s="726"/>
      <c r="X6" s="727"/>
    </row>
    <row r="7" spans="2:24" x14ac:dyDescent="0.15">
      <c r="B7" s="222" t="s">
        <v>124</v>
      </c>
      <c r="C7" s="223"/>
      <c r="D7" s="224"/>
      <c r="E7" s="213" t="s">
        <v>125</v>
      </c>
      <c r="F7" s="195" t="s">
        <v>126</v>
      </c>
      <c r="G7" s="202" t="s">
        <v>127</v>
      </c>
      <c r="H7" s="195" t="s">
        <v>128</v>
      </c>
      <c r="I7" s="213" t="s">
        <v>125</v>
      </c>
      <c r="J7" s="195" t="s">
        <v>126</v>
      </c>
      <c r="K7" s="202" t="s">
        <v>127</v>
      </c>
      <c r="L7" s="195" t="s">
        <v>128</v>
      </c>
      <c r="M7" s="213" t="s">
        <v>125</v>
      </c>
      <c r="N7" s="195" t="s">
        <v>126</v>
      </c>
      <c r="O7" s="202" t="s">
        <v>127</v>
      </c>
      <c r="P7" s="195" t="s">
        <v>128</v>
      </c>
      <c r="Q7" s="213" t="s">
        <v>125</v>
      </c>
      <c r="R7" s="195" t="s">
        <v>126</v>
      </c>
      <c r="S7" s="202" t="s">
        <v>127</v>
      </c>
      <c r="T7" s="195" t="s">
        <v>128</v>
      </c>
      <c r="U7" s="213" t="s">
        <v>125</v>
      </c>
      <c r="V7" s="195" t="s">
        <v>126</v>
      </c>
      <c r="W7" s="202" t="s">
        <v>127</v>
      </c>
      <c r="X7" s="195" t="s">
        <v>128</v>
      </c>
    </row>
    <row r="8" spans="2:24" x14ac:dyDescent="0.15">
      <c r="B8" s="231"/>
      <c r="C8" s="218"/>
      <c r="D8" s="218"/>
      <c r="E8" s="199"/>
      <c r="F8" s="200"/>
      <c r="G8" s="201" t="s">
        <v>129</v>
      </c>
      <c r="H8" s="200"/>
      <c r="I8" s="199"/>
      <c r="J8" s="200"/>
      <c r="K8" s="201" t="s">
        <v>129</v>
      </c>
      <c r="L8" s="200"/>
      <c r="M8" s="199"/>
      <c r="N8" s="200"/>
      <c r="O8" s="201" t="s">
        <v>129</v>
      </c>
      <c r="P8" s="200"/>
      <c r="Q8" s="199"/>
      <c r="R8" s="200"/>
      <c r="S8" s="201" t="s">
        <v>129</v>
      </c>
      <c r="T8" s="200"/>
      <c r="U8" s="199"/>
      <c r="V8" s="200"/>
      <c r="W8" s="201" t="s">
        <v>129</v>
      </c>
      <c r="X8" s="200"/>
    </row>
    <row r="9" spans="2:24" s="216" customFormat="1" ht="14.1" customHeight="1" x14ac:dyDescent="0.15">
      <c r="B9" s="219" t="s">
        <v>95</v>
      </c>
      <c r="C9" s="229">
        <v>18</v>
      </c>
      <c r="D9" s="272" t="s">
        <v>96</v>
      </c>
      <c r="E9" s="219">
        <v>2100</v>
      </c>
      <c r="F9" s="273">
        <v>2625</v>
      </c>
      <c r="G9" s="274">
        <v>2352</v>
      </c>
      <c r="H9" s="273">
        <v>70321</v>
      </c>
      <c r="I9" s="219">
        <v>4830</v>
      </c>
      <c r="J9" s="273">
        <v>5250</v>
      </c>
      <c r="K9" s="274">
        <v>5027</v>
      </c>
      <c r="L9" s="273">
        <v>57748</v>
      </c>
      <c r="M9" s="219">
        <v>1733</v>
      </c>
      <c r="N9" s="273">
        <v>1995</v>
      </c>
      <c r="O9" s="274">
        <v>1851</v>
      </c>
      <c r="P9" s="273">
        <v>185065</v>
      </c>
      <c r="Q9" s="219">
        <v>3990</v>
      </c>
      <c r="R9" s="273">
        <v>5198</v>
      </c>
      <c r="S9" s="274">
        <v>4378</v>
      </c>
      <c r="T9" s="273">
        <v>64790</v>
      </c>
      <c r="U9" s="219">
        <v>5250</v>
      </c>
      <c r="V9" s="273">
        <v>6300</v>
      </c>
      <c r="W9" s="274">
        <v>5741</v>
      </c>
      <c r="X9" s="273">
        <v>339783</v>
      </c>
    </row>
    <row r="10" spans="2:24" s="216" customFormat="1" ht="14.1" customHeight="1" x14ac:dyDescent="0.15">
      <c r="B10" s="236"/>
      <c r="C10" s="227">
        <v>19</v>
      </c>
      <c r="D10" s="133"/>
      <c r="E10" s="236">
        <v>1943</v>
      </c>
      <c r="F10" s="237">
        <v>2566</v>
      </c>
      <c r="G10" s="133">
        <v>2315</v>
      </c>
      <c r="H10" s="237">
        <v>86057</v>
      </c>
      <c r="I10" s="236">
        <v>4463</v>
      </c>
      <c r="J10" s="237">
        <v>5334</v>
      </c>
      <c r="K10" s="133">
        <v>4874</v>
      </c>
      <c r="L10" s="237">
        <v>66629</v>
      </c>
      <c r="M10" s="236">
        <v>1625</v>
      </c>
      <c r="N10" s="237">
        <v>2205</v>
      </c>
      <c r="O10" s="133">
        <v>1842</v>
      </c>
      <c r="P10" s="237">
        <v>220370</v>
      </c>
      <c r="Q10" s="236">
        <v>3675</v>
      </c>
      <c r="R10" s="237">
        <v>4725</v>
      </c>
      <c r="S10" s="133">
        <v>4094</v>
      </c>
      <c r="T10" s="237">
        <v>66408</v>
      </c>
      <c r="U10" s="236">
        <v>4830</v>
      </c>
      <c r="V10" s="237">
        <v>5775</v>
      </c>
      <c r="W10" s="133">
        <v>5305</v>
      </c>
      <c r="X10" s="237">
        <v>433107</v>
      </c>
    </row>
    <row r="11" spans="2:24" s="216" customFormat="1" ht="14.1" customHeight="1" x14ac:dyDescent="0.15">
      <c r="B11" s="236"/>
      <c r="C11" s="227">
        <v>20</v>
      </c>
      <c r="D11" s="133"/>
      <c r="E11" s="236">
        <v>1704</v>
      </c>
      <c r="F11" s="237">
        <v>2415</v>
      </c>
      <c r="G11" s="133">
        <v>2092</v>
      </c>
      <c r="H11" s="237">
        <v>81558</v>
      </c>
      <c r="I11" s="236">
        <v>3782</v>
      </c>
      <c r="J11" s="237">
        <v>5145</v>
      </c>
      <c r="K11" s="133">
        <v>4355</v>
      </c>
      <c r="L11" s="237">
        <v>70746</v>
      </c>
      <c r="M11" s="236">
        <v>1430</v>
      </c>
      <c r="N11" s="237">
        <v>2016</v>
      </c>
      <c r="O11" s="133">
        <v>1721</v>
      </c>
      <c r="P11" s="237">
        <v>264413</v>
      </c>
      <c r="Q11" s="236">
        <v>3150</v>
      </c>
      <c r="R11" s="237">
        <v>5145</v>
      </c>
      <c r="S11" s="133">
        <v>3753</v>
      </c>
      <c r="T11" s="237">
        <v>96346</v>
      </c>
      <c r="U11" s="236">
        <v>4109</v>
      </c>
      <c r="V11" s="237">
        <v>5723</v>
      </c>
      <c r="W11" s="133">
        <v>4908</v>
      </c>
      <c r="X11" s="237">
        <v>425114</v>
      </c>
    </row>
    <row r="12" spans="2:24" s="216" customFormat="1" ht="14.1" customHeight="1" x14ac:dyDescent="0.15">
      <c r="B12" s="231"/>
      <c r="C12" s="234">
        <v>21</v>
      </c>
      <c r="D12" s="218"/>
      <c r="E12" s="231">
        <v>1447</v>
      </c>
      <c r="F12" s="239">
        <v>2310</v>
      </c>
      <c r="G12" s="218">
        <v>1915</v>
      </c>
      <c r="H12" s="239">
        <v>54471</v>
      </c>
      <c r="I12" s="231">
        <v>3657</v>
      </c>
      <c r="J12" s="239">
        <v>4883</v>
      </c>
      <c r="K12" s="218">
        <v>3987</v>
      </c>
      <c r="L12" s="239">
        <v>50381</v>
      </c>
      <c r="M12" s="231">
        <v>1418</v>
      </c>
      <c r="N12" s="239">
        <v>1890</v>
      </c>
      <c r="O12" s="218">
        <v>1600</v>
      </c>
      <c r="P12" s="239">
        <v>478989</v>
      </c>
      <c r="Q12" s="231">
        <v>2520</v>
      </c>
      <c r="R12" s="239">
        <v>3675</v>
      </c>
      <c r="S12" s="218">
        <v>2989</v>
      </c>
      <c r="T12" s="239">
        <v>130672</v>
      </c>
      <c r="U12" s="231">
        <v>3360</v>
      </c>
      <c r="V12" s="239">
        <v>5040</v>
      </c>
      <c r="W12" s="218">
        <v>4069</v>
      </c>
      <c r="X12" s="239">
        <v>228009</v>
      </c>
    </row>
    <row r="13" spans="2:24" s="216" customFormat="1" ht="14.1" customHeight="1" x14ac:dyDescent="0.15">
      <c r="B13" s="204"/>
      <c r="C13" s="196">
        <v>12</v>
      </c>
      <c r="D13" s="209"/>
      <c r="E13" s="236">
        <v>1995</v>
      </c>
      <c r="F13" s="237">
        <v>2205</v>
      </c>
      <c r="G13" s="133">
        <v>2093</v>
      </c>
      <c r="H13" s="237">
        <v>8415</v>
      </c>
      <c r="I13" s="249">
        <v>4599</v>
      </c>
      <c r="J13" s="250">
        <v>4599</v>
      </c>
      <c r="K13" s="244">
        <v>4599</v>
      </c>
      <c r="L13" s="237">
        <v>3264</v>
      </c>
      <c r="M13" s="236">
        <v>1470</v>
      </c>
      <c r="N13" s="237">
        <v>1731</v>
      </c>
      <c r="O13" s="133">
        <v>1582</v>
      </c>
      <c r="P13" s="237">
        <v>56044</v>
      </c>
      <c r="Q13" s="236">
        <v>2765</v>
      </c>
      <c r="R13" s="237">
        <v>3150</v>
      </c>
      <c r="S13" s="133">
        <v>2954</v>
      </c>
      <c r="T13" s="237">
        <v>15899</v>
      </c>
      <c r="U13" s="236">
        <v>4515</v>
      </c>
      <c r="V13" s="237">
        <v>5040</v>
      </c>
      <c r="W13" s="133">
        <v>4833</v>
      </c>
      <c r="X13" s="237">
        <v>21412</v>
      </c>
    </row>
    <row r="14" spans="2:24" s="216" customFormat="1" ht="14.1" customHeight="1" x14ac:dyDescent="0.15">
      <c r="B14" s="204" t="s">
        <v>99</v>
      </c>
      <c r="C14" s="196">
        <v>1</v>
      </c>
      <c r="D14" s="209" t="s">
        <v>2</v>
      </c>
      <c r="E14" s="236">
        <v>1838</v>
      </c>
      <c r="F14" s="237">
        <v>2100</v>
      </c>
      <c r="G14" s="133">
        <v>1949</v>
      </c>
      <c r="H14" s="237">
        <v>7287</v>
      </c>
      <c r="I14" s="249">
        <v>4410</v>
      </c>
      <c r="J14" s="250">
        <v>4410</v>
      </c>
      <c r="K14" s="244">
        <v>4410</v>
      </c>
      <c r="L14" s="237">
        <v>2999</v>
      </c>
      <c r="M14" s="236">
        <v>1575</v>
      </c>
      <c r="N14" s="237">
        <v>1785</v>
      </c>
      <c r="O14" s="133">
        <v>1687</v>
      </c>
      <c r="P14" s="237">
        <v>37653</v>
      </c>
      <c r="Q14" s="236">
        <v>2730</v>
      </c>
      <c r="R14" s="237">
        <v>3045</v>
      </c>
      <c r="S14" s="133">
        <v>2849</v>
      </c>
      <c r="T14" s="237">
        <v>9575</v>
      </c>
      <c r="U14" s="236">
        <v>3990</v>
      </c>
      <c r="V14" s="237">
        <v>4515</v>
      </c>
      <c r="W14" s="133">
        <v>4300</v>
      </c>
      <c r="X14" s="237">
        <v>15936</v>
      </c>
    </row>
    <row r="15" spans="2:24" s="216" customFormat="1" ht="14.1" customHeight="1" x14ac:dyDescent="0.15">
      <c r="B15" s="204"/>
      <c r="C15" s="196">
        <v>2</v>
      </c>
      <c r="D15" s="209"/>
      <c r="E15" s="236">
        <v>1838</v>
      </c>
      <c r="F15" s="237">
        <v>1995</v>
      </c>
      <c r="G15" s="133">
        <v>1884</v>
      </c>
      <c r="H15" s="237">
        <v>3357</v>
      </c>
      <c r="I15" s="236">
        <v>3980</v>
      </c>
      <c r="J15" s="237">
        <v>4620</v>
      </c>
      <c r="K15" s="133">
        <v>4208</v>
      </c>
      <c r="L15" s="237">
        <v>2700</v>
      </c>
      <c r="M15" s="236">
        <v>1449</v>
      </c>
      <c r="N15" s="237">
        <v>1890</v>
      </c>
      <c r="O15" s="133">
        <v>1661</v>
      </c>
      <c r="P15" s="237">
        <v>41244</v>
      </c>
      <c r="Q15" s="236">
        <v>2940</v>
      </c>
      <c r="R15" s="237">
        <v>3675</v>
      </c>
      <c r="S15" s="133">
        <v>3209</v>
      </c>
      <c r="T15" s="237">
        <v>8458</v>
      </c>
      <c r="U15" s="236">
        <v>3990</v>
      </c>
      <c r="V15" s="237">
        <v>4611</v>
      </c>
      <c r="W15" s="133">
        <v>4226</v>
      </c>
      <c r="X15" s="237">
        <v>13338</v>
      </c>
    </row>
    <row r="16" spans="2:24" s="216" customFormat="1" ht="14.1" customHeight="1" x14ac:dyDescent="0.15">
      <c r="B16" s="204"/>
      <c r="C16" s="196">
        <v>3</v>
      </c>
      <c r="D16" s="209"/>
      <c r="E16" s="236">
        <v>2048</v>
      </c>
      <c r="F16" s="237">
        <v>2258</v>
      </c>
      <c r="G16" s="133">
        <v>2106</v>
      </c>
      <c r="H16" s="237">
        <v>3192</v>
      </c>
      <c r="I16" s="249">
        <v>4013</v>
      </c>
      <c r="J16" s="250">
        <v>4673</v>
      </c>
      <c r="K16" s="244">
        <v>4228</v>
      </c>
      <c r="L16" s="237">
        <v>3588</v>
      </c>
      <c r="M16" s="236">
        <v>1712</v>
      </c>
      <c r="N16" s="237">
        <v>2100</v>
      </c>
      <c r="O16" s="133">
        <v>1889</v>
      </c>
      <c r="P16" s="237">
        <v>41098</v>
      </c>
      <c r="Q16" s="236">
        <v>3255</v>
      </c>
      <c r="R16" s="237">
        <v>3990</v>
      </c>
      <c r="S16" s="133">
        <v>3552</v>
      </c>
      <c r="T16" s="237">
        <v>10030</v>
      </c>
      <c r="U16" s="236">
        <v>4200</v>
      </c>
      <c r="V16" s="237">
        <v>5565</v>
      </c>
      <c r="W16" s="133">
        <v>4617</v>
      </c>
      <c r="X16" s="237">
        <v>19673</v>
      </c>
    </row>
    <row r="17" spans="2:24" s="216" customFormat="1" ht="14.1" customHeight="1" x14ac:dyDescent="0.15">
      <c r="B17" s="204"/>
      <c r="C17" s="196">
        <v>4</v>
      </c>
      <c r="D17" s="209"/>
      <c r="E17" s="236">
        <v>1890</v>
      </c>
      <c r="F17" s="237">
        <v>2048</v>
      </c>
      <c r="G17" s="133">
        <v>1953</v>
      </c>
      <c r="H17" s="237">
        <v>2434</v>
      </c>
      <c r="I17" s="249">
        <v>4176</v>
      </c>
      <c r="J17" s="250">
        <v>4176</v>
      </c>
      <c r="K17" s="244">
        <v>4176</v>
      </c>
      <c r="L17" s="237">
        <v>1544</v>
      </c>
      <c r="M17" s="236">
        <v>1575</v>
      </c>
      <c r="N17" s="237">
        <v>1850</v>
      </c>
      <c r="O17" s="133">
        <v>1681</v>
      </c>
      <c r="P17" s="237">
        <v>43289</v>
      </c>
      <c r="Q17" s="236">
        <v>3255</v>
      </c>
      <c r="R17" s="237">
        <v>3990</v>
      </c>
      <c r="S17" s="133">
        <v>3511</v>
      </c>
      <c r="T17" s="237">
        <v>9797</v>
      </c>
      <c r="U17" s="236">
        <v>4200</v>
      </c>
      <c r="V17" s="237">
        <v>5250</v>
      </c>
      <c r="W17" s="133">
        <v>4458</v>
      </c>
      <c r="X17" s="237">
        <v>17962</v>
      </c>
    </row>
    <row r="18" spans="2:24" s="216" customFormat="1" ht="14.1" customHeight="1" x14ac:dyDescent="0.15">
      <c r="B18" s="204"/>
      <c r="C18" s="196">
        <v>5</v>
      </c>
      <c r="D18" s="209"/>
      <c r="E18" s="236">
        <v>1890</v>
      </c>
      <c r="F18" s="237">
        <v>2205</v>
      </c>
      <c r="G18" s="133">
        <v>1993</v>
      </c>
      <c r="H18" s="237">
        <v>2090</v>
      </c>
      <c r="I18" s="236">
        <v>4176</v>
      </c>
      <c r="J18" s="237">
        <v>4562</v>
      </c>
      <c r="K18" s="133">
        <v>4257</v>
      </c>
      <c r="L18" s="237">
        <v>3169</v>
      </c>
      <c r="M18" s="236">
        <v>1575</v>
      </c>
      <c r="N18" s="237">
        <v>1995</v>
      </c>
      <c r="O18" s="133">
        <v>1772</v>
      </c>
      <c r="P18" s="237">
        <v>39896</v>
      </c>
      <c r="Q18" s="236">
        <v>3360</v>
      </c>
      <c r="R18" s="237">
        <v>3990</v>
      </c>
      <c r="S18" s="133">
        <v>3589</v>
      </c>
      <c r="T18" s="237">
        <v>6283</v>
      </c>
      <c r="U18" s="236">
        <v>4200</v>
      </c>
      <c r="V18" s="237">
        <v>5250</v>
      </c>
      <c r="W18" s="133">
        <v>4465</v>
      </c>
      <c r="X18" s="237">
        <v>13359</v>
      </c>
    </row>
    <row r="19" spans="2:24" s="216" customFormat="1" ht="14.1" customHeight="1" x14ac:dyDescent="0.15">
      <c r="B19" s="204"/>
      <c r="C19" s="196">
        <v>6</v>
      </c>
      <c r="D19" s="209"/>
      <c r="E19" s="236">
        <v>1890</v>
      </c>
      <c r="F19" s="237">
        <v>1995</v>
      </c>
      <c r="G19" s="133">
        <v>1946</v>
      </c>
      <c r="H19" s="237">
        <v>2315</v>
      </c>
      <c r="I19" s="236">
        <v>4157</v>
      </c>
      <c r="J19" s="237">
        <v>4502</v>
      </c>
      <c r="K19" s="133">
        <v>4265</v>
      </c>
      <c r="L19" s="237">
        <v>2597</v>
      </c>
      <c r="M19" s="236">
        <v>1575</v>
      </c>
      <c r="N19" s="237">
        <v>1980</v>
      </c>
      <c r="O19" s="133">
        <v>1749</v>
      </c>
      <c r="P19" s="237">
        <v>37975</v>
      </c>
      <c r="Q19" s="236">
        <v>3465</v>
      </c>
      <c r="R19" s="237">
        <v>4200</v>
      </c>
      <c r="S19" s="133">
        <v>3583</v>
      </c>
      <c r="T19" s="237">
        <v>7574</v>
      </c>
      <c r="U19" s="236">
        <v>4200</v>
      </c>
      <c r="V19" s="237">
        <v>5250</v>
      </c>
      <c r="W19" s="133">
        <v>4456</v>
      </c>
      <c r="X19" s="237">
        <v>18911</v>
      </c>
    </row>
    <row r="20" spans="2:24" s="216" customFormat="1" ht="14.1" customHeight="1" x14ac:dyDescent="0.15">
      <c r="B20" s="204"/>
      <c r="C20" s="196">
        <v>7</v>
      </c>
      <c r="D20" s="209"/>
      <c r="E20" s="236">
        <v>1890</v>
      </c>
      <c r="F20" s="237">
        <v>1995</v>
      </c>
      <c r="G20" s="133">
        <v>1951</v>
      </c>
      <c r="H20" s="237">
        <v>1772</v>
      </c>
      <c r="I20" s="236">
        <v>3885</v>
      </c>
      <c r="J20" s="237">
        <v>4150</v>
      </c>
      <c r="K20" s="133">
        <v>3996</v>
      </c>
      <c r="L20" s="237">
        <v>1650</v>
      </c>
      <c r="M20" s="236">
        <v>1575</v>
      </c>
      <c r="N20" s="237">
        <v>1890</v>
      </c>
      <c r="O20" s="133">
        <v>1735</v>
      </c>
      <c r="P20" s="237">
        <v>30943</v>
      </c>
      <c r="Q20" s="236">
        <v>3255</v>
      </c>
      <c r="R20" s="237">
        <v>3990</v>
      </c>
      <c r="S20" s="133">
        <v>3463</v>
      </c>
      <c r="T20" s="237">
        <v>7925</v>
      </c>
      <c r="U20" s="236">
        <v>3990</v>
      </c>
      <c r="V20" s="237">
        <v>5040</v>
      </c>
      <c r="W20" s="133">
        <v>4206</v>
      </c>
      <c r="X20" s="237">
        <v>13679</v>
      </c>
    </row>
    <row r="21" spans="2:24" s="216" customFormat="1" ht="14.1" customHeight="1" x14ac:dyDescent="0.15">
      <c r="B21" s="204"/>
      <c r="C21" s="196">
        <v>8</v>
      </c>
      <c r="D21" s="209"/>
      <c r="E21" s="236">
        <v>1785</v>
      </c>
      <c r="F21" s="237">
        <v>1995</v>
      </c>
      <c r="G21" s="133">
        <v>1877</v>
      </c>
      <c r="H21" s="237">
        <v>3213</v>
      </c>
      <c r="I21" s="236">
        <v>3885</v>
      </c>
      <c r="J21" s="237">
        <v>4039</v>
      </c>
      <c r="K21" s="133">
        <v>3993</v>
      </c>
      <c r="L21" s="237">
        <v>3461</v>
      </c>
      <c r="M21" s="236">
        <v>1575</v>
      </c>
      <c r="N21" s="237">
        <v>1850</v>
      </c>
      <c r="O21" s="133">
        <v>1725</v>
      </c>
      <c r="P21" s="237">
        <v>36235</v>
      </c>
      <c r="Q21" s="236">
        <v>3255</v>
      </c>
      <c r="R21" s="237">
        <v>3990</v>
      </c>
      <c r="S21" s="133">
        <v>3440</v>
      </c>
      <c r="T21" s="237">
        <v>8059</v>
      </c>
      <c r="U21" s="236">
        <v>3885</v>
      </c>
      <c r="V21" s="237">
        <v>4939</v>
      </c>
      <c r="W21" s="133">
        <v>4157</v>
      </c>
      <c r="X21" s="237">
        <v>11727</v>
      </c>
    </row>
    <row r="22" spans="2:24" s="216" customFormat="1" ht="14.1" customHeight="1" x14ac:dyDescent="0.15">
      <c r="B22" s="204"/>
      <c r="C22" s="196">
        <v>9</v>
      </c>
      <c r="D22" s="209"/>
      <c r="E22" s="236">
        <v>1785</v>
      </c>
      <c r="F22" s="237">
        <v>1890</v>
      </c>
      <c r="G22" s="133">
        <v>1843</v>
      </c>
      <c r="H22" s="237">
        <v>2465</v>
      </c>
      <c r="I22" s="236">
        <v>3885</v>
      </c>
      <c r="J22" s="237">
        <v>4039</v>
      </c>
      <c r="K22" s="133">
        <v>3983</v>
      </c>
      <c r="L22" s="237">
        <v>2834</v>
      </c>
      <c r="M22" s="236">
        <v>1575</v>
      </c>
      <c r="N22" s="237">
        <v>1733</v>
      </c>
      <c r="O22" s="133">
        <v>1704</v>
      </c>
      <c r="P22" s="237">
        <v>31009</v>
      </c>
      <c r="Q22" s="236">
        <v>3255</v>
      </c>
      <c r="R22" s="237">
        <v>3990</v>
      </c>
      <c r="S22" s="133">
        <v>3451</v>
      </c>
      <c r="T22" s="237">
        <v>7829</v>
      </c>
      <c r="U22" s="236">
        <v>3885</v>
      </c>
      <c r="V22" s="237">
        <v>4860</v>
      </c>
      <c r="W22" s="133">
        <v>4139</v>
      </c>
      <c r="X22" s="237">
        <v>12667</v>
      </c>
    </row>
    <row r="23" spans="2:24" s="216" customFormat="1" ht="14.1" customHeight="1" x14ac:dyDescent="0.15">
      <c r="B23" s="204"/>
      <c r="C23" s="196">
        <v>10</v>
      </c>
      <c r="D23" s="209"/>
      <c r="E23" s="237">
        <v>1732.5</v>
      </c>
      <c r="F23" s="237">
        <v>1995</v>
      </c>
      <c r="G23" s="237">
        <v>1881.4558429118774</v>
      </c>
      <c r="H23" s="237">
        <v>3275.9</v>
      </c>
      <c r="I23" s="237">
        <v>3675</v>
      </c>
      <c r="J23" s="237">
        <v>4200</v>
      </c>
      <c r="K23" s="237">
        <v>3922.6761127739705</v>
      </c>
      <c r="L23" s="237">
        <v>2587.1</v>
      </c>
      <c r="M23" s="237">
        <v>1470</v>
      </c>
      <c r="N23" s="237">
        <v>1785</v>
      </c>
      <c r="O23" s="237">
        <v>1631.0445574518753</v>
      </c>
      <c r="P23" s="237">
        <v>29604.3</v>
      </c>
      <c r="Q23" s="237">
        <v>2940</v>
      </c>
      <c r="R23" s="237">
        <v>3990</v>
      </c>
      <c r="S23" s="237">
        <v>3404.9934508408837</v>
      </c>
      <c r="T23" s="237">
        <v>4345.2</v>
      </c>
      <c r="U23" s="237">
        <v>3622.5</v>
      </c>
      <c r="V23" s="237">
        <v>4620</v>
      </c>
      <c r="W23" s="237">
        <v>4116.9467058937016</v>
      </c>
      <c r="X23" s="237">
        <v>9247.2000000000007</v>
      </c>
    </row>
    <row r="24" spans="2:24" s="216" customFormat="1" ht="14.1" customHeight="1" x14ac:dyDescent="0.15">
      <c r="B24" s="204"/>
      <c r="C24" s="196">
        <v>11</v>
      </c>
      <c r="D24" s="209"/>
      <c r="E24" s="237">
        <v>1785</v>
      </c>
      <c r="F24" s="237">
        <v>2315.25</v>
      </c>
      <c r="G24" s="237">
        <v>1988.4307738107893</v>
      </c>
      <c r="H24" s="237">
        <v>5459.1</v>
      </c>
      <c r="I24" s="237">
        <v>3675</v>
      </c>
      <c r="J24" s="237">
        <v>4676.7</v>
      </c>
      <c r="K24" s="237">
        <v>4127.5050903614465</v>
      </c>
      <c r="L24" s="237">
        <v>4033.6</v>
      </c>
      <c r="M24" s="237">
        <v>1575</v>
      </c>
      <c r="N24" s="237">
        <v>1785</v>
      </c>
      <c r="O24" s="237">
        <v>1668.4444312679123</v>
      </c>
      <c r="P24" s="237">
        <v>34082.6</v>
      </c>
      <c r="Q24" s="237">
        <v>3045</v>
      </c>
      <c r="R24" s="237">
        <v>4200</v>
      </c>
      <c r="S24" s="237">
        <v>3443.1968581569658</v>
      </c>
      <c r="T24" s="237">
        <v>8825.7000000000007</v>
      </c>
      <c r="U24" s="237">
        <v>3780</v>
      </c>
      <c r="V24" s="237">
        <v>4725</v>
      </c>
      <c r="W24" s="237">
        <v>4168.5067973301784</v>
      </c>
      <c r="X24" s="238">
        <v>15561.8</v>
      </c>
    </row>
    <row r="25" spans="2:24" s="216" customFormat="1" ht="14.1" customHeight="1" x14ac:dyDescent="0.15">
      <c r="B25" s="197"/>
      <c r="C25" s="201">
        <v>12</v>
      </c>
      <c r="D25" s="210"/>
      <c r="E25" s="239">
        <v>1890</v>
      </c>
      <c r="F25" s="239">
        <v>2310</v>
      </c>
      <c r="G25" s="239">
        <v>2052.191327406616</v>
      </c>
      <c r="H25" s="239">
        <v>5922.6</v>
      </c>
      <c r="I25" s="239">
        <v>3675</v>
      </c>
      <c r="J25" s="239">
        <v>4698.75</v>
      </c>
      <c r="K25" s="239">
        <v>4258.6210563380291</v>
      </c>
      <c r="L25" s="239">
        <v>2274.4</v>
      </c>
      <c r="M25" s="239">
        <v>1575</v>
      </c>
      <c r="N25" s="239">
        <v>1785</v>
      </c>
      <c r="O25" s="239">
        <v>1671.7169752606194</v>
      </c>
      <c r="P25" s="239">
        <v>35656.6</v>
      </c>
      <c r="Q25" s="239">
        <v>3045</v>
      </c>
      <c r="R25" s="239">
        <v>4200</v>
      </c>
      <c r="S25" s="239">
        <v>3498.5899891277058</v>
      </c>
      <c r="T25" s="239">
        <v>7306.6</v>
      </c>
      <c r="U25" s="239">
        <v>3780</v>
      </c>
      <c r="V25" s="239">
        <v>4725</v>
      </c>
      <c r="W25" s="239">
        <v>4218.5161352391433</v>
      </c>
      <c r="X25" s="239">
        <v>14451.2</v>
      </c>
    </row>
  </sheetData>
  <mergeCells count="5">
    <mergeCell ref="E6:H6"/>
    <mergeCell ref="I6:L6"/>
    <mergeCell ref="M6:P6"/>
    <mergeCell ref="Q6:T6"/>
    <mergeCell ref="U6:X6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U43"/>
  <sheetViews>
    <sheetView zoomScale="75" workbookViewId="0"/>
  </sheetViews>
  <sheetFormatPr defaultColWidth="7.5" defaultRowHeight="12" x14ac:dyDescent="0.15"/>
  <cols>
    <col min="1" max="1" width="1" style="185" customWidth="1"/>
    <col min="2" max="2" width="4" style="185" customWidth="1"/>
    <col min="3" max="3" width="2.75" style="185" customWidth="1"/>
    <col min="4" max="4" width="2.25" style="185" customWidth="1"/>
    <col min="5" max="5" width="6.875" style="185" customWidth="1"/>
    <col min="6" max="7" width="7.625" style="185" customWidth="1"/>
    <col min="8" max="8" width="9.125" style="185" customWidth="1"/>
    <col min="9" max="9" width="6.875" style="185" customWidth="1"/>
    <col min="10" max="11" width="7.625" style="185" customWidth="1"/>
    <col min="12" max="12" width="9.125" style="185" customWidth="1"/>
    <col min="13" max="13" width="6.75" style="185" customWidth="1"/>
    <col min="14" max="15" width="7.625" style="185" customWidth="1"/>
    <col min="16" max="16" width="9.125" style="185" customWidth="1"/>
    <col min="17" max="17" width="6.25" style="185" customWidth="1"/>
    <col min="18" max="19" width="7.625" style="185" customWidth="1"/>
    <col min="20" max="20" width="9.125" style="185" customWidth="1"/>
    <col min="21" max="16384" width="7.5" style="185"/>
  </cols>
  <sheetData>
    <row r="2" spans="2:21" x14ac:dyDescent="0.15">
      <c r="B2" s="185" t="s">
        <v>186</v>
      </c>
    </row>
    <row r="3" spans="2:21" x14ac:dyDescent="0.15">
      <c r="T3" s="186" t="s">
        <v>187</v>
      </c>
    </row>
    <row r="4" spans="2:21" ht="6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32"/>
    </row>
    <row r="5" spans="2:21" ht="15" customHeight="1" x14ac:dyDescent="0.15">
      <c r="B5" s="204"/>
      <c r="C5" s="188" t="s">
        <v>188</v>
      </c>
      <c r="D5" s="189"/>
      <c r="E5" s="725">
        <v>4</v>
      </c>
      <c r="F5" s="726"/>
      <c r="G5" s="726"/>
      <c r="H5" s="727"/>
      <c r="I5" s="725">
        <v>3</v>
      </c>
      <c r="J5" s="726"/>
      <c r="K5" s="726"/>
      <c r="L5" s="727"/>
      <c r="M5" s="725">
        <v>2</v>
      </c>
      <c r="N5" s="726"/>
      <c r="O5" s="726"/>
      <c r="P5" s="727"/>
      <c r="Q5" s="725">
        <v>3</v>
      </c>
      <c r="R5" s="726"/>
      <c r="S5" s="726"/>
      <c r="T5" s="727"/>
      <c r="U5" s="132"/>
    </row>
    <row r="6" spans="2:21" ht="15" customHeight="1" x14ac:dyDescent="0.15">
      <c r="B6" s="204"/>
      <c r="C6" s="199" t="s">
        <v>189</v>
      </c>
      <c r="D6" s="212"/>
      <c r="E6" s="725" t="s">
        <v>190</v>
      </c>
      <c r="F6" s="726"/>
      <c r="G6" s="726"/>
      <c r="H6" s="727"/>
      <c r="I6" s="725" t="s">
        <v>190</v>
      </c>
      <c r="J6" s="726"/>
      <c r="K6" s="726"/>
      <c r="L6" s="727"/>
      <c r="M6" s="725" t="s">
        <v>191</v>
      </c>
      <c r="N6" s="726"/>
      <c r="O6" s="726"/>
      <c r="P6" s="727"/>
      <c r="Q6" s="725" t="s">
        <v>192</v>
      </c>
      <c r="R6" s="726"/>
      <c r="S6" s="726"/>
      <c r="T6" s="727"/>
      <c r="U6" s="132"/>
    </row>
    <row r="7" spans="2:21" ht="15" customHeight="1" x14ac:dyDescent="0.15">
      <c r="B7" s="197" t="s">
        <v>124</v>
      </c>
      <c r="C7" s="198"/>
      <c r="D7" s="210"/>
      <c r="E7" s="188" t="s">
        <v>163</v>
      </c>
      <c r="F7" s="278" t="s">
        <v>193</v>
      </c>
      <c r="G7" s="190" t="s">
        <v>194</v>
      </c>
      <c r="H7" s="278" t="s">
        <v>195</v>
      </c>
      <c r="I7" s="188" t="s">
        <v>163</v>
      </c>
      <c r="J7" s="278" t="s">
        <v>126</v>
      </c>
      <c r="K7" s="190" t="s">
        <v>194</v>
      </c>
      <c r="L7" s="278" t="s">
        <v>195</v>
      </c>
      <c r="M7" s="188" t="s">
        <v>163</v>
      </c>
      <c r="N7" s="278" t="s">
        <v>126</v>
      </c>
      <c r="O7" s="190" t="s">
        <v>194</v>
      </c>
      <c r="P7" s="278" t="s">
        <v>128</v>
      </c>
      <c r="Q7" s="188" t="s">
        <v>163</v>
      </c>
      <c r="R7" s="278" t="s">
        <v>126</v>
      </c>
      <c r="S7" s="190" t="s">
        <v>194</v>
      </c>
      <c r="T7" s="278" t="s">
        <v>128</v>
      </c>
      <c r="U7" s="132"/>
    </row>
    <row r="8" spans="2:21" ht="15" customHeight="1" x14ac:dyDescent="0.15">
      <c r="B8" s="204" t="s">
        <v>95</v>
      </c>
      <c r="C8" s="227">
        <v>17</v>
      </c>
      <c r="D8" s="216" t="s">
        <v>96</v>
      </c>
      <c r="E8" s="204">
        <v>2795</v>
      </c>
      <c r="F8" s="205">
        <v>3537</v>
      </c>
      <c r="G8" s="132">
        <v>3268</v>
      </c>
      <c r="H8" s="205">
        <v>1756389</v>
      </c>
      <c r="I8" s="204">
        <v>2592</v>
      </c>
      <c r="J8" s="205">
        <v>3255</v>
      </c>
      <c r="K8" s="132">
        <v>3138</v>
      </c>
      <c r="L8" s="205">
        <v>4816766</v>
      </c>
      <c r="M8" s="206"/>
      <c r="N8" s="208"/>
      <c r="O8" s="173"/>
      <c r="P8" s="205"/>
      <c r="Q8" s="206"/>
      <c r="R8" s="208"/>
      <c r="S8" s="173"/>
      <c r="T8" s="279"/>
      <c r="U8" s="132"/>
    </row>
    <row r="9" spans="2:21" ht="15" customHeight="1" x14ac:dyDescent="0.15">
      <c r="B9" s="236"/>
      <c r="C9" s="227">
        <v>18</v>
      </c>
      <c r="D9" s="216"/>
      <c r="E9" s="204">
        <v>3045</v>
      </c>
      <c r="F9" s="205">
        <v>3703</v>
      </c>
      <c r="G9" s="132">
        <v>3518</v>
      </c>
      <c r="H9" s="205">
        <v>1544443</v>
      </c>
      <c r="I9" s="204">
        <v>2835</v>
      </c>
      <c r="J9" s="205">
        <v>3549</v>
      </c>
      <c r="K9" s="132">
        <v>3216</v>
      </c>
      <c r="L9" s="205">
        <v>2957778</v>
      </c>
      <c r="M9" s="204">
        <v>1517</v>
      </c>
      <c r="N9" s="205">
        <v>1757</v>
      </c>
      <c r="O9" s="132">
        <v>1670</v>
      </c>
      <c r="P9" s="205">
        <v>163446</v>
      </c>
      <c r="Q9" s="204">
        <v>2258</v>
      </c>
      <c r="R9" s="205">
        <v>2756</v>
      </c>
      <c r="S9" s="132">
        <v>2491</v>
      </c>
      <c r="T9" s="205">
        <v>1417273</v>
      </c>
      <c r="U9" s="132"/>
    </row>
    <row r="10" spans="2:21" ht="15" customHeight="1" x14ac:dyDescent="0.15">
      <c r="B10" s="236"/>
      <c r="C10" s="227">
        <v>19</v>
      </c>
      <c r="D10" s="216"/>
      <c r="E10" s="204">
        <v>2993</v>
      </c>
      <c r="F10" s="205">
        <v>3728</v>
      </c>
      <c r="G10" s="132">
        <v>3327</v>
      </c>
      <c r="H10" s="205">
        <v>1621648</v>
      </c>
      <c r="I10" s="204">
        <v>2625</v>
      </c>
      <c r="J10" s="205">
        <v>3360</v>
      </c>
      <c r="K10" s="132">
        <v>2982</v>
      </c>
      <c r="L10" s="205">
        <v>3199795</v>
      </c>
      <c r="M10" s="206">
        <v>1226</v>
      </c>
      <c r="N10" s="208">
        <v>1733</v>
      </c>
      <c r="O10" s="173">
        <v>1478</v>
      </c>
      <c r="P10" s="208">
        <v>2035723</v>
      </c>
      <c r="Q10" s="206">
        <v>1995</v>
      </c>
      <c r="R10" s="208">
        <v>2683</v>
      </c>
      <c r="S10" s="173">
        <v>2453</v>
      </c>
      <c r="T10" s="208">
        <v>2237604</v>
      </c>
      <c r="U10" s="132"/>
    </row>
    <row r="11" spans="2:21" ht="15" customHeight="1" x14ac:dyDescent="0.15">
      <c r="B11" s="236"/>
      <c r="C11" s="227">
        <v>20</v>
      </c>
      <c r="D11" s="216"/>
      <c r="E11" s="204">
        <v>2786</v>
      </c>
      <c r="F11" s="205">
        <v>3518</v>
      </c>
      <c r="G11" s="132">
        <v>3162</v>
      </c>
      <c r="H11" s="205">
        <v>1644575</v>
      </c>
      <c r="I11" s="204">
        <v>2100</v>
      </c>
      <c r="J11" s="205">
        <v>3203</v>
      </c>
      <c r="K11" s="132">
        <v>2512</v>
      </c>
      <c r="L11" s="205">
        <v>2847748</v>
      </c>
      <c r="M11" s="204">
        <v>1260</v>
      </c>
      <c r="N11" s="205">
        <v>1581</v>
      </c>
      <c r="O11" s="132">
        <v>1390</v>
      </c>
      <c r="P11" s="205">
        <v>2070816</v>
      </c>
      <c r="Q11" s="204">
        <v>1680</v>
      </c>
      <c r="R11" s="205">
        <v>2678</v>
      </c>
      <c r="S11" s="132">
        <v>2201</v>
      </c>
      <c r="T11" s="205">
        <v>2264851</v>
      </c>
      <c r="U11" s="132"/>
    </row>
    <row r="12" spans="2:21" ht="15" customHeight="1" x14ac:dyDescent="0.15">
      <c r="B12" s="231"/>
      <c r="C12" s="234">
        <v>21</v>
      </c>
      <c r="D12" s="218"/>
      <c r="E12" s="197">
        <v>2609</v>
      </c>
      <c r="F12" s="211">
        <v>3465</v>
      </c>
      <c r="G12" s="198">
        <v>2939</v>
      </c>
      <c r="H12" s="211">
        <v>1314622</v>
      </c>
      <c r="I12" s="197">
        <v>1943</v>
      </c>
      <c r="J12" s="211">
        <v>2940</v>
      </c>
      <c r="K12" s="198">
        <v>2463</v>
      </c>
      <c r="L12" s="211">
        <v>3112829</v>
      </c>
      <c r="M12" s="266">
        <v>1208</v>
      </c>
      <c r="N12" s="214">
        <v>1518</v>
      </c>
      <c r="O12" s="280">
        <v>1377</v>
      </c>
      <c r="P12" s="211">
        <v>2644060</v>
      </c>
      <c r="Q12" s="266">
        <v>1575</v>
      </c>
      <c r="R12" s="214">
        <v>2520</v>
      </c>
      <c r="S12" s="280">
        <v>2033</v>
      </c>
      <c r="T12" s="211">
        <v>2868789</v>
      </c>
      <c r="U12" s="132"/>
    </row>
    <row r="13" spans="2:21" ht="15" customHeight="1" x14ac:dyDescent="0.15">
      <c r="B13" s="204" t="s">
        <v>196</v>
      </c>
      <c r="C13" s="132">
        <v>3</v>
      </c>
      <c r="E13" s="204">
        <v>2730</v>
      </c>
      <c r="F13" s="205">
        <v>2993</v>
      </c>
      <c r="G13" s="132">
        <v>2915</v>
      </c>
      <c r="H13" s="205">
        <v>110534</v>
      </c>
      <c r="I13" s="204">
        <v>2075</v>
      </c>
      <c r="J13" s="205">
        <v>2625</v>
      </c>
      <c r="K13" s="132">
        <v>2419</v>
      </c>
      <c r="L13" s="205">
        <v>237593</v>
      </c>
      <c r="M13" s="206">
        <v>1292</v>
      </c>
      <c r="N13" s="208">
        <v>1446</v>
      </c>
      <c r="O13" s="173">
        <v>1356</v>
      </c>
      <c r="P13" s="208">
        <v>274728</v>
      </c>
      <c r="Q13" s="206">
        <v>1575</v>
      </c>
      <c r="R13" s="208">
        <v>2415</v>
      </c>
      <c r="S13" s="173">
        <v>2001</v>
      </c>
      <c r="T13" s="208">
        <v>232739</v>
      </c>
      <c r="U13" s="132"/>
    </row>
    <row r="14" spans="2:21" ht="15" customHeight="1" x14ac:dyDescent="0.15">
      <c r="B14" s="204"/>
      <c r="C14" s="132">
        <v>4</v>
      </c>
      <c r="E14" s="204">
        <v>2680</v>
      </c>
      <c r="F14" s="205">
        <v>3045</v>
      </c>
      <c r="G14" s="132">
        <v>2855</v>
      </c>
      <c r="H14" s="205">
        <v>100216</v>
      </c>
      <c r="I14" s="204">
        <v>2059</v>
      </c>
      <c r="J14" s="205">
        <v>2678</v>
      </c>
      <c r="K14" s="132">
        <v>2454</v>
      </c>
      <c r="L14" s="205">
        <v>263571</v>
      </c>
      <c r="M14" s="206">
        <v>1313</v>
      </c>
      <c r="N14" s="208">
        <v>1430</v>
      </c>
      <c r="O14" s="173">
        <v>1380</v>
      </c>
      <c r="P14" s="208">
        <v>179271</v>
      </c>
      <c r="Q14" s="206">
        <v>1733</v>
      </c>
      <c r="R14" s="208">
        <v>2437</v>
      </c>
      <c r="S14" s="173">
        <v>2093</v>
      </c>
      <c r="T14" s="208">
        <v>208418</v>
      </c>
      <c r="U14" s="132"/>
    </row>
    <row r="15" spans="2:21" ht="15" customHeight="1" x14ac:dyDescent="0.15">
      <c r="B15" s="204"/>
      <c r="C15" s="132">
        <v>5</v>
      </c>
      <c r="E15" s="204">
        <v>2835</v>
      </c>
      <c r="F15" s="205">
        <v>3098</v>
      </c>
      <c r="G15" s="132">
        <v>2949</v>
      </c>
      <c r="H15" s="205">
        <v>96064</v>
      </c>
      <c r="I15" s="204">
        <v>2205</v>
      </c>
      <c r="J15" s="205">
        <v>2678</v>
      </c>
      <c r="K15" s="132">
        <v>2500</v>
      </c>
      <c r="L15" s="205">
        <v>305696</v>
      </c>
      <c r="M15" s="206">
        <v>1301</v>
      </c>
      <c r="N15" s="208">
        <v>1470</v>
      </c>
      <c r="O15" s="173">
        <v>1390</v>
      </c>
      <c r="P15" s="208">
        <v>208712</v>
      </c>
      <c r="Q15" s="206">
        <v>1733</v>
      </c>
      <c r="R15" s="208">
        <v>2520</v>
      </c>
      <c r="S15" s="173">
        <v>2139</v>
      </c>
      <c r="T15" s="208">
        <v>227188</v>
      </c>
      <c r="U15" s="132"/>
    </row>
    <row r="16" spans="2:21" ht="15" customHeight="1" x14ac:dyDescent="0.15">
      <c r="B16" s="204"/>
      <c r="C16" s="132">
        <v>6</v>
      </c>
      <c r="D16" s="132"/>
      <c r="E16" s="204">
        <v>2625</v>
      </c>
      <c r="F16" s="205">
        <v>3045</v>
      </c>
      <c r="G16" s="132">
        <v>2847</v>
      </c>
      <c r="H16" s="205">
        <v>96304</v>
      </c>
      <c r="I16" s="204">
        <v>2184</v>
      </c>
      <c r="J16" s="205">
        <v>2678</v>
      </c>
      <c r="K16" s="132">
        <v>2471</v>
      </c>
      <c r="L16" s="205">
        <v>224119</v>
      </c>
      <c r="M16" s="206">
        <v>1324</v>
      </c>
      <c r="N16" s="208">
        <v>1518</v>
      </c>
      <c r="O16" s="173">
        <v>1400</v>
      </c>
      <c r="P16" s="208">
        <v>266709</v>
      </c>
      <c r="Q16" s="206">
        <v>1628</v>
      </c>
      <c r="R16" s="208">
        <v>2205</v>
      </c>
      <c r="S16" s="173">
        <v>1905</v>
      </c>
      <c r="T16" s="208">
        <v>232922</v>
      </c>
      <c r="U16" s="132"/>
    </row>
    <row r="17" spans="2:21" ht="15" customHeight="1" x14ac:dyDescent="0.15">
      <c r="B17" s="204"/>
      <c r="C17" s="132">
        <v>7</v>
      </c>
      <c r="D17" s="132"/>
      <c r="E17" s="204">
        <v>2625</v>
      </c>
      <c r="F17" s="205">
        <v>2940</v>
      </c>
      <c r="G17" s="132">
        <v>2782</v>
      </c>
      <c r="H17" s="205">
        <v>107658</v>
      </c>
      <c r="I17" s="204">
        <v>1995</v>
      </c>
      <c r="J17" s="205">
        <v>2520</v>
      </c>
      <c r="K17" s="132">
        <v>2361</v>
      </c>
      <c r="L17" s="205">
        <v>277896</v>
      </c>
      <c r="M17" s="206">
        <v>1306</v>
      </c>
      <c r="N17" s="208">
        <v>1516</v>
      </c>
      <c r="O17" s="173">
        <v>1395</v>
      </c>
      <c r="P17" s="208">
        <v>210204</v>
      </c>
      <c r="Q17" s="206">
        <v>1785</v>
      </c>
      <c r="R17" s="208">
        <v>2205</v>
      </c>
      <c r="S17" s="173">
        <v>1910</v>
      </c>
      <c r="T17" s="208">
        <v>194577</v>
      </c>
      <c r="U17" s="132"/>
    </row>
    <row r="18" spans="2:21" ht="15" customHeight="1" x14ac:dyDescent="0.15">
      <c r="B18" s="204"/>
      <c r="C18" s="132">
        <v>8</v>
      </c>
      <c r="D18" s="132"/>
      <c r="E18" s="204">
        <v>2625</v>
      </c>
      <c r="F18" s="205">
        <v>2940</v>
      </c>
      <c r="G18" s="132">
        <v>2740</v>
      </c>
      <c r="H18" s="205">
        <v>84722</v>
      </c>
      <c r="I18" s="204">
        <v>2153</v>
      </c>
      <c r="J18" s="205">
        <v>2544</v>
      </c>
      <c r="K18" s="132">
        <v>2390</v>
      </c>
      <c r="L18" s="205">
        <v>192715</v>
      </c>
      <c r="M18" s="206">
        <v>1305</v>
      </c>
      <c r="N18" s="208">
        <v>1505</v>
      </c>
      <c r="O18" s="173">
        <v>1359</v>
      </c>
      <c r="P18" s="208">
        <v>189710</v>
      </c>
      <c r="Q18" s="206">
        <v>1733</v>
      </c>
      <c r="R18" s="208">
        <v>2349</v>
      </c>
      <c r="S18" s="173">
        <v>2006</v>
      </c>
      <c r="T18" s="208">
        <v>248573</v>
      </c>
      <c r="U18" s="132"/>
    </row>
    <row r="19" spans="2:21" ht="15" customHeight="1" x14ac:dyDescent="0.15">
      <c r="B19" s="204"/>
      <c r="C19" s="132">
        <v>9</v>
      </c>
      <c r="D19" s="132"/>
      <c r="E19" s="204">
        <v>2609</v>
      </c>
      <c r="F19" s="205">
        <v>2940</v>
      </c>
      <c r="G19" s="132">
        <v>2735</v>
      </c>
      <c r="H19" s="205">
        <v>90758</v>
      </c>
      <c r="I19" s="204">
        <v>1995</v>
      </c>
      <c r="J19" s="205">
        <v>2625</v>
      </c>
      <c r="K19" s="132">
        <v>2348</v>
      </c>
      <c r="L19" s="205">
        <v>264370</v>
      </c>
      <c r="M19" s="206">
        <v>1220</v>
      </c>
      <c r="N19" s="208">
        <v>1470</v>
      </c>
      <c r="O19" s="173">
        <v>1364</v>
      </c>
      <c r="P19" s="208">
        <v>233494</v>
      </c>
      <c r="Q19" s="206">
        <v>1680</v>
      </c>
      <c r="R19" s="208">
        <v>2100</v>
      </c>
      <c r="S19" s="173">
        <v>1874</v>
      </c>
      <c r="T19" s="208">
        <v>194835</v>
      </c>
      <c r="U19" s="132"/>
    </row>
    <row r="20" spans="2:21" ht="15" customHeight="1" x14ac:dyDescent="0.15">
      <c r="B20" s="204"/>
      <c r="C20" s="132">
        <v>10</v>
      </c>
      <c r="D20" s="132"/>
      <c r="E20" s="204">
        <v>2720</v>
      </c>
      <c r="F20" s="205">
        <v>2993</v>
      </c>
      <c r="G20" s="132">
        <v>2823</v>
      </c>
      <c r="H20" s="205">
        <v>85286</v>
      </c>
      <c r="I20" s="204">
        <v>2100</v>
      </c>
      <c r="J20" s="205">
        <v>2625</v>
      </c>
      <c r="K20" s="132">
        <v>2458</v>
      </c>
      <c r="L20" s="205">
        <v>166384</v>
      </c>
      <c r="M20" s="206">
        <v>1322</v>
      </c>
      <c r="N20" s="208">
        <v>1470</v>
      </c>
      <c r="O20" s="173">
        <v>1395</v>
      </c>
      <c r="P20" s="208">
        <v>206434</v>
      </c>
      <c r="Q20" s="206">
        <v>1733</v>
      </c>
      <c r="R20" s="208">
        <v>2153</v>
      </c>
      <c r="S20" s="173">
        <v>1905</v>
      </c>
      <c r="T20" s="208">
        <v>244937</v>
      </c>
      <c r="U20" s="132"/>
    </row>
    <row r="21" spans="2:21" ht="15" customHeight="1" x14ac:dyDescent="0.15">
      <c r="B21" s="204"/>
      <c r="C21" s="132">
        <v>11</v>
      </c>
      <c r="D21" s="132"/>
      <c r="E21" s="204">
        <v>2940</v>
      </c>
      <c r="F21" s="205">
        <v>3255</v>
      </c>
      <c r="G21" s="132">
        <v>3053</v>
      </c>
      <c r="H21" s="205">
        <v>93143</v>
      </c>
      <c r="I21" s="204">
        <v>2100</v>
      </c>
      <c r="J21" s="205">
        <v>2730</v>
      </c>
      <c r="K21" s="132">
        <v>2461</v>
      </c>
      <c r="L21" s="205">
        <v>304603</v>
      </c>
      <c r="M21" s="206">
        <v>1287</v>
      </c>
      <c r="N21" s="208">
        <v>1488</v>
      </c>
      <c r="O21" s="173">
        <v>1370</v>
      </c>
      <c r="P21" s="208">
        <v>231643</v>
      </c>
      <c r="Q21" s="206">
        <v>1680</v>
      </c>
      <c r="R21" s="208">
        <v>2205</v>
      </c>
      <c r="S21" s="173">
        <v>1924</v>
      </c>
      <c r="T21" s="208">
        <v>312531</v>
      </c>
      <c r="U21" s="132"/>
    </row>
    <row r="22" spans="2:21" ht="15" customHeight="1" x14ac:dyDescent="0.15">
      <c r="B22" s="204"/>
      <c r="C22" s="132">
        <v>12</v>
      </c>
      <c r="D22" s="132"/>
      <c r="E22" s="204">
        <v>2940</v>
      </c>
      <c r="F22" s="205">
        <v>3465</v>
      </c>
      <c r="G22" s="132">
        <v>3099</v>
      </c>
      <c r="H22" s="205">
        <v>167204</v>
      </c>
      <c r="I22" s="204">
        <v>2205</v>
      </c>
      <c r="J22" s="205">
        <v>2940</v>
      </c>
      <c r="K22" s="132">
        <v>2613</v>
      </c>
      <c r="L22" s="205">
        <v>396071</v>
      </c>
      <c r="M22" s="206">
        <v>1260</v>
      </c>
      <c r="N22" s="208">
        <v>1499</v>
      </c>
      <c r="O22" s="173">
        <v>1407</v>
      </c>
      <c r="P22" s="208">
        <v>252419</v>
      </c>
      <c r="Q22" s="206">
        <v>1628</v>
      </c>
      <c r="R22" s="208">
        <v>2412</v>
      </c>
      <c r="S22" s="173">
        <v>2011</v>
      </c>
      <c r="T22" s="208">
        <v>296222</v>
      </c>
      <c r="U22" s="132"/>
    </row>
    <row r="23" spans="2:21" ht="15" customHeight="1" x14ac:dyDescent="0.15">
      <c r="B23" s="204" t="s">
        <v>99</v>
      </c>
      <c r="C23" s="132">
        <v>1</v>
      </c>
      <c r="D23" s="132" t="s">
        <v>2</v>
      </c>
      <c r="E23" s="204">
        <v>2783</v>
      </c>
      <c r="F23" s="205">
        <v>2993</v>
      </c>
      <c r="G23" s="132">
        <v>2860</v>
      </c>
      <c r="H23" s="205">
        <v>153642</v>
      </c>
      <c r="I23" s="204">
        <v>2111</v>
      </c>
      <c r="J23" s="205">
        <v>2762</v>
      </c>
      <c r="K23" s="132">
        <v>2501</v>
      </c>
      <c r="L23" s="205">
        <v>304471</v>
      </c>
      <c r="M23" s="206">
        <v>1260</v>
      </c>
      <c r="N23" s="208">
        <v>1399</v>
      </c>
      <c r="O23" s="173">
        <v>1318</v>
      </c>
      <c r="P23" s="208">
        <v>214068</v>
      </c>
      <c r="Q23" s="206">
        <v>1472</v>
      </c>
      <c r="R23" s="208">
        <v>2418</v>
      </c>
      <c r="S23" s="173">
        <v>1875</v>
      </c>
      <c r="T23" s="208">
        <v>284557</v>
      </c>
      <c r="U23" s="132"/>
    </row>
    <row r="24" spans="2:21" ht="15" customHeight="1" x14ac:dyDescent="0.15">
      <c r="B24" s="204"/>
      <c r="C24" s="132">
        <v>2</v>
      </c>
      <c r="D24" s="132"/>
      <c r="E24" s="204">
        <v>2730</v>
      </c>
      <c r="F24" s="205">
        <v>3150</v>
      </c>
      <c r="G24" s="132">
        <v>2841</v>
      </c>
      <c r="H24" s="205">
        <v>85197</v>
      </c>
      <c r="I24" s="204">
        <v>2112</v>
      </c>
      <c r="J24" s="205">
        <v>2573</v>
      </c>
      <c r="K24" s="132">
        <v>2365</v>
      </c>
      <c r="L24" s="205">
        <v>199407</v>
      </c>
      <c r="M24" s="206">
        <v>1260</v>
      </c>
      <c r="N24" s="208">
        <v>1439</v>
      </c>
      <c r="O24" s="173">
        <v>1337</v>
      </c>
      <c r="P24" s="208">
        <v>182148</v>
      </c>
      <c r="Q24" s="206">
        <v>1471</v>
      </c>
      <c r="R24" s="208">
        <v>2205</v>
      </c>
      <c r="S24" s="173">
        <v>1820</v>
      </c>
      <c r="T24" s="208">
        <v>228493</v>
      </c>
      <c r="U24" s="132"/>
    </row>
    <row r="25" spans="2:21" ht="15" customHeight="1" x14ac:dyDescent="0.15">
      <c r="B25" s="204"/>
      <c r="C25" s="132">
        <v>3</v>
      </c>
      <c r="D25" s="132"/>
      <c r="E25" s="204">
        <v>2835</v>
      </c>
      <c r="F25" s="205">
        <v>3045</v>
      </c>
      <c r="G25" s="132">
        <v>2939</v>
      </c>
      <c r="H25" s="205">
        <v>97567</v>
      </c>
      <c r="I25" s="204">
        <v>2100</v>
      </c>
      <c r="J25" s="205">
        <v>2730</v>
      </c>
      <c r="K25" s="132">
        <v>2444</v>
      </c>
      <c r="L25" s="205">
        <v>251541</v>
      </c>
      <c r="M25" s="206">
        <v>1259</v>
      </c>
      <c r="N25" s="208">
        <v>1527</v>
      </c>
      <c r="O25" s="173">
        <v>1381</v>
      </c>
      <c r="P25" s="208">
        <v>247853</v>
      </c>
      <c r="Q25" s="206">
        <v>1628</v>
      </c>
      <c r="R25" s="208">
        <v>2310</v>
      </c>
      <c r="S25" s="173">
        <v>1973</v>
      </c>
      <c r="T25" s="208">
        <v>273264</v>
      </c>
      <c r="U25" s="132"/>
    </row>
    <row r="26" spans="2:21" ht="15" customHeight="1" x14ac:dyDescent="0.15">
      <c r="B26" s="204"/>
      <c r="C26" s="132">
        <v>4</v>
      </c>
      <c r="D26" s="132"/>
      <c r="E26" s="204">
        <v>2730</v>
      </c>
      <c r="F26" s="205">
        <v>3045</v>
      </c>
      <c r="G26" s="132">
        <v>2856</v>
      </c>
      <c r="H26" s="205">
        <v>100244</v>
      </c>
      <c r="I26" s="204">
        <v>2264</v>
      </c>
      <c r="J26" s="205">
        <v>2835</v>
      </c>
      <c r="K26" s="132">
        <v>2527</v>
      </c>
      <c r="L26" s="205">
        <v>159276</v>
      </c>
      <c r="M26" s="206">
        <v>1277</v>
      </c>
      <c r="N26" s="208">
        <v>1527</v>
      </c>
      <c r="O26" s="173">
        <v>1441</v>
      </c>
      <c r="P26" s="208">
        <v>131032</v>
      </c>
      <c r="Q26" s="206">
        <v>1575</v>
      </c>
      <c r="R26" s="208">
        <v>2310</v>
      </c>
      <c r="S26" s="173">
        <v>1970</v>
      </c>
      <c r="T26" s="208">
        <v>193332</v>
      </c>
      <c r="U26" s="132"/>
    </row>
    <row r="27" spans="2:21" ht="15" customHeight="1" x14ac:dyDescent="0.15">
      <c r="B27" s="204"/>
      <c r="C27" s="132">
        <v>5</v>
      </c>
      <c r="D27" s="132"/>
      <c r="E27" s="204">
        <v>2730</v>
      </c>
      <c r="F27" s="205">
        <v>3045</v>
      </c>
      <c r="G27" s="132">
        <v>2883</v>
      </c>
      <c r="H27" s="205">
        <v>84399</v>
      </c>
      <c r="I27" s="204">
        <v>2205</v>
      </c>
      <c r="J27" s="205">
        <v>2835</v>
      </c>
      <c r="K27" s="132">
        <v>2507</v>
      </c>
      <c r="L27" s="205">
        <v>232686</v>
      </c>
      <c r="M27" s="206">
        <v>1305</v>
      </c>
      <c r="N27" s="208">
        <v>1565</v>
      </c>
      <c r="O27" s="173">
        <v>1461</v>
      </c>
      <c r="P27" s="208">
        <v>228689</v>
      </c>
      <c r="Q27" s="206">
        <v>1524</v>
      </c>
      <c r="R27" s="208">
        <v>2310</v>
      </c>
      <c r="S27" s="173">
        <v>1912</v>
      </c>
      <c r="T27" s="208">
        <v>249108</v>
      </c>
      <c r="U27" s="132"/>
    </row>
    <row r="28" spans="2:21" ht="15" customHeight="1" x14ac:dyDescent="0.15">
      <c r="B28" s="204"/>
      <c r="C28" s="132">
        <v>6</v>
      </c>
      <c r="D28" s="132"/>
      <c r="E28" s="204">
        <v>2730</v>
      </c>
      <c r="F28" s="205">
        <v>2940</v>
      </c>
      <c r="G28" s="132">
        <v>2826</v>
      </c>
      <c r="H28" s="205">
        <v>80148</v>
      </c>
      <c r="I28" s="204">
        <v>1958</v>
      </c>
      <c r="J28" s="205">
        <v>2835</v>
      </c>
      <c r="K28" s="132">
        <v>2411</v>
      </c>
      <c r="L28" s="205">
        <v>253821</v>
      </c>
      <c r="M28" s="206">
        <v>1218</v>
      </c>
      <c r="N28" s="208">
        <v>1483</v>
      </c>
      <c r="O28" s="173">
        <v>1364</v>
      </c>
      <c r="P28" s="208">
        <v>212910</v>
      </c>
      <c r="Q28" s="206">
        <v>1486</v>
      </c>
      <c r="R28" s="208">
        <v>2221</v>
      </c>
      <c r="S28" s="173">
        <v>1835</v>
      </c>
      <c r="T28" s="208">
        <v>203499</v>
      </c>
      <c r="U28" s="132"/>
    </row>
    <row r="29" spans="2:21" ht="15" customHeight="1" x14ac:dyDescent="0.15">
      <c r="B29" s="204"/>
      <c r="C29" s="132">
        <v>7</v>
      </c>
      <c r="D29" s="132"/>
      <c r="E29" s="204">
        <v>2625</v>
      </c>
      <c r="F29" s="205">
        <v>2835</v>
      </c>
      <c r="G29" s="132">
        <v>2696</v>
      </c>
      <c r="H29" s="205">
        <v>70952</v>
      </c>
      <c r="I29" s="204">
        <v>2016</v>
      </c>
      <c r="J29" s="205">
        <v>2783</v>
      </c>
      <c r="K29" s="205">
        <v>2423</v>
      </c>
      <c r="L29" s="209">
        <v>163789</v>
      </c>
      <c r="M29" s="206">
        <v>1089</v>
      </c>
      <c r="N29" s="208">
        <v>1418</v>
      </c>
      <c r="O29" s="173">
        <v>1229</v>
      </c>
      <c r="P29" s="208">
        <v>169274</v>
      </c>
      <c r="Q29" s="206">
        <v>1470</v>
      </c>
      <c r="R29" s="208">
        <v>2205</v>
      </c>
      <c r="S29" s="173">
        <v>1874</v>
      </c>
      <c r="T29" s="208">
        <v>163795</v>
      </c>
      <c r="U29" s="132"/>
    </row>
    <row r="30" spans="2:21" ht="15" customHeight="1" x14ac:dyDescent="0.15">
      <c r="B30" s="204"/>
      <c r="C30" s="132">
        <v>8</v>
      </c>
      <c r="D30" s="132"/>
      <c r="E30" s="204">
        <v>2500</v>
      </c>
      <c r="F30" s="204">
        <v>2750</v>
      </c>
      <c r="G30" s="204">
        <v>2636</v>
      </c>
      <c r="H30" s="204">
        <v>85568</v>
      </c>
      <c r="I30" s="204">
        <v>2000</v>
      </c>
      <c r="J30" s="204">
        <v>2678</v>
      </c>
      <c r="K30" s="204">
        <v>2349</v>
      </c>
      <c r="L30" s="204">
        <v>184080</v>
      </c>
      <c r="M30" s="204">
        <v>1050</v>
      </c>
      <c r="N30" s="204">
        <v>1417</v>
      </c>
      <c r="O30" s="204">
        <v>1285</v>
      </c>
      <c r="P30" s="204">
        <v>162543</v>
      </c>
      <c r="Q30" s="204">
        <v>1576</v>
      </c>
      <c r="R30" s="204">
        <v>2100</v>
      </c>
      <c r="S30" s="204">
        <v>1854</v>
      </c>
      <c r="T30" s="205">
        <v>232006</v>
      </c>
      <c r="U30" s="132"/>
    </row>
    <row r="31" spans="2:21" ht="13.5" customHeight="1" x14ac:dyDescent="0.15">
      <c r="B31" s="204"/>
      <c r="C31" s="132">
        <v>9</v>
      </c>
      <c r="D31" s="132"/>
      <c r="E31" s="204">
        <v>2500</v>
      </c>
      <c r="F31" s="204">
        <v>2650</v>
      </c>
      <c r="G31" s="204">
        <v>2612.5</v>
      </c>
      <c r="H31" s="204">
        <v>84441.9</v>
      </c>
      <c r="I31" s="204">
        <v>2117</v>
      </c>
      <c r="J31" s="204">
        <v>2783</v>
      </c>
      <c r="K31" s="204">
        <v>2408</v>
      </c>
      <c r="L31" s="204">
        <v>245641</v>
      </c>
      <c r="M31" s="236">
        <v>1082</v>
      </c>
      <c r="N31" s="236">
        <v>1442</v>
      </c>
      <c r="O31" s="236">
        <v>1269</v>
      </c>
      <c r="P31" s="236">
        <v>172633</v>
      </c>
      <c r="Q31" s="236">
        <v>1785</v>
      </c>
      <c r="R31" s="237">
        <v>2062</v>
      </c>
      <c r="S31" s="236">
        <v>1937</v>
      </c>
      <c r="T31" s="237">
        <v>165782</v>
      </c>
      <c r="U31" s="132"/>
    </row>
    <row r="32" spans="2:21" ht="13.5" customHeight="1" x14ac:dyDescent="0.15">
      <c r="B32" s="204"/>
      <c r="C32" s="132">
        <v>10</v>
      </c>
      <c r="D32" s="209"/>
      <c r="E32" s="205">
        <v>2678</v>
      </c>
      <c r="F32" s="205">
        <v>2888</v>
      </c>
      <c r="G32" s="205">
        <v>2796</v>
      </c>
      <c r="H32" s="205">
        <v>93962.2</v>
      </c>
      <c r="I32" s="205">
        <v>2111.7600000000002</v>
      </c>
      <c r="J32" s="205">
        <v>2782.5</v>
      </c>
      <c r="K32" s="205">
        <v>2423.829184323939</v>
      </c>
      <c r="L32" s="205">
        <v>202916.4</v>
      </c>
      <c r="M32" s="237">
        <v>1155</v>
      </c>
      <c r="N32" s="237">
        <v>1441.65</v>
      </c>
      <c r="O32" s="237">
        <v>1325.1138408276379</v>
      </c>
      <c r="P32" s="237">
        <v>188967.9</v>
      </c>
      <c r="Q32" s="237">
        <v>1583.4</v>
      </c>
      <c r="R32" s="237">
        <v>2205</v>
      </c>
      <c r="S32" s="237">
        <v>1930.5994929541698</v>
      </c>
      <c r="T32" s="237">
        <v>183339.5</v>
      </c>
      <c r="U32" s="132"/>
    </row>
    <row r="33" spans="2:21" ht="13.5" customHeight="1" x14ac:dyDescent="0.15">
      <c r="B33" s="204"/>
      <c r="C33" s="132">
        <v>11</v>
      </c>
      <c r="D33" s="209"/>
      <c r="E33" s="205">
        <v>2730</v>
      </c>
      <c r="F33" s="205">
        <v>3045</v>
      </c>
      <c r="G33" s="205">
        <v>2859</v>
      </c>
      <c r="H33" s="205">
        <v>97025</v>
      </c>
      <c r="I33" s="205">
        <v>2198</v>
      </c>
      <c r="J33" s="205">
        <v>2821</v>
      </c>
      <c r="K33" s="205">
        <v>2455</v>
      </c>
      <c r="L33" s="205">
        <v>197832</v>
      </c>
      <c r="M33" s="237">
        <v>1126</v>
      </c>
      <c r="N33" s="237">
        <v>1575</v>
      </c>
      <c r="O33" s="237">
        <v>1332</v>
      </c>
      <c r="P33" s="237">
        <v>198431</v>
      </c>
      <c r="Q33" s="237">
        <v>1548</v>
      </c>
      <c r="R33" s="237">
        <v>2415</v>
      </c>
      <c r="S33" s="237">
        <v>2033</v>
      </c>
      <c r="T33" s="238">
        <v>219955</v>
      </c>
      <c r="U33" s="132"/>
    </row>
    <row r="34" spans="2:21" ht="13.5" customHeight="1" x14ac:dyDescent="0.15">
      <c r="B34" s="197"/>
      <c r="C34" s="198">
        <v>12</v>
      </c>
      <c r="D34" s="210"/>
      <c r="E34" s="211">
        <v>2783</v>
      </c>
      <c r="F34" s="211">
        <v>3360</v>
      </c>
      <c r="G34" s="211">
        <v>3011</v>
      </c>
      <c r="H34" s="211">
        <v>184529</v>
      </c>
      <c r="I34" s="211">
        <v>2199.2249999999999</v>
      </c>
      <c r="J34" s="211">
        <v>2835</v>
      </c>
      <c r="K34" s="211">
        <v>2546.4948306396018</v>
      </c>
      <c r="L34" s="211">
        <v>347891</v>
      </c>
      <c r="M34" s="239">
        <v>1102.5</v>
      </c>
      <c r="N34" s="239">
        <v>1512</v>
      </c>
      <c r="O34" s="239">
        <v>1345.1475639096466</v>
      </c>
      <c r="P34" s="239">
        <v>174836</v>
      </c>
      <c r="Q34" s="239">
        <v>1697.8500000000001</v>
      </c>
      <c r="R34" s="239">
        <v>2467.5</v>
      </c>
      <c r="S34" s="239">
        <v>2166.2686955500635</v>
      </c>
      <c r="T34" s="239">
        <v>186354</v>
      </c>
      <c r="U34" s="132"/>
    </row>
    <row r="35" spans="2:21" ht="12.75" customHeight="1" x14ac:dyDescent="0.15">
      <c r="B35" s="281" t="s">
        <v>135</v>
      </c>
      <c r="C35" s="282" t="s">
        <v>137</v>
      </c>
      <c r="M35" s="132"/>
      <c r="N35" s="132"/>
      <c r="O35" s="132"/>
      <c r="P35" s="132"/>
      <c r="Q35" s="132"/>
      <c r="R35" s="132"/>
      <c r="S35" s="132"/>
      <c r="T35" s="132"/>
    </row>
    <row r="36" spans="2:21" ht="12.75" customHeight="1" x14ac:dyDescent="0.15">
      <c r="B36" s="283" t="s">
        <v>1</v>
      </c>
      <c r="C36" s="185" t="s">
        <v>197</v>
      </c>
    </row>
    <row r="37" spans="2:21" ht="12.75" customHeight="1" x14ac:dyDescent="0.15">
      <c r="B37" s="283"/>
    </row>
    <row r="38" spans="2:21" x14ac:dyDescent="0.15">
      <c r="B38" s="283"/>
      <c r="E38" s="132"/>
      <c r="F38" s="132"/>
      <c r="G38" s="132"/>
      <c r="H38" s="132"/>
      <c r="I38" s="132"/>
      <c r="J38" s="132"/>
      <c r="K38" s="132"/>
      <c r="L38" s="132"/>
      <c r="M38" s="133"/>
      <c r="N38" s="133"/>
      <c r="O38" s="133"/>
      <c r="P38" s="133"/>
      <c r="Q38" s="133"/>
      <c r="R38" s="133"/>
      <c r="S38" s="133"/>
      <c r="T38" s="133"/>
    </row>
    <row r="39" spans="2:21" x14ac:dyDescent="0.15">
      <c r="E39" s="132"/>
      <c r="F39" s="132"/>
      <c r="G39" s="132"/>
      <c r="H39" s="132"/>
      <c r="I39" s="132"/>
      <c r="J39" s="132"/>
      <c r="K39" s="132"/>
      <c r="L39" s="132"/>
      <c r="M39" s="133"/>
      <c r="N39" s="133"/>
      <c r="O39" s="133"/>
      <c r="P39" s="133"/>
      <c r="Q39" s="133"/>
      <c r="R39" s="133"/>
      <c r="S39" s="133"/>
      <c r="T39" s="133"/>
    </row>
    <row r="40" spans="2:21" x14ac:dyDescent="0.15">
      <c r="E40" s="132"/>
      <c r="F40" s="132"/>
      <c r="G40" s="132"/>
      <c r="H40" s="132"/>
      <c r="I40" s="132"/>
      <c r="J40" s="132"/>
      <c r="K40" s="132"/>
      <c r="L40" s="132"/>
      <c r="M40" s="133"/>
      <c r="N40" s="133"/>
      <c r="O40" s="133"/>
      <c r="P40" s="133"/>
      <c r="Q40" s="133"/>
      <c r="R40" s="133"/>
      <c r="S40" s="133"/>
      <c r="T40" s="133"/>
    </row>
    <row r="41" spans="2:21" x14ac:dyDescent="0.15"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</row>
    <row r="42" spans="2:21" x14ac:dyDescent="0.15"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</row>
    <row r="43" spans="2:21" x14ac:dyDescent="0.15"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</row>
  </sheetData>
  <mergeCells count="8">
    <mergeCell ref="E5:H5"/>
    <mergeCell ref="I5:L5"/>
    <mergeCell ref="M5:P5"/>
    <mergeCell ref="Q5:T5"/>
    <mergeCell ref="E6:H6"/>
    <mergeCell ref="I6:L6"/>
    <mergeCell ref="M6:P6"/>
    <mergeCell ref="Q6:T6"/>
  </mergeCells>
  <phoneticPr fontId="5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X50"/>
  <sheetViews>
    <sheetView zoomScale="75" zoomScaleNormal="75" workbookViewId="0"/>
  </sheetViews>
  <sheetFormatPr defaultColWidth="7.5" defaultRowHeight="12" x14ac:dyDescent="0.15"/>
  <cols>
    <col min="1" max="1" width="0.625" style="185" customWidth="1"/>
    <col min="2" max="2" width="5.375" style="185" customWidth="1"/>
    <col min="3" max="3" width="3.125" style="185" customWidth="1"/>
    <col min="4" max="4" width="5.5" style="185" customWidth="1"/>
    <col min="5" max="5" width="5.375" style="185" customWidth="1"/>
    <col min="6" max="6" width="5.25" style="185" customWidth="1"/>
    <col min="7" max="7" width="5.875" style="185" customWidth="1"/>
    <col min="8" max="8" width="7.625" style="185" customWidth="1"/>
    <col min="9" max="10" width="5.5" style="185" customWidth="1"/>
    <col min="11" max="11" width="5.375" style="185" customWidth="1"/>
    <col min="12" max="12" width="7.625" style="185" customWidth="1"/>
    <col min="13" max="15" width="5.875" style="185" customWidth="1"/>
    <col min="16" max="16" width="8.125" style="185" customWidth="1"/>
    <col min="17" max="19" width="5.875" style="185" customWidth="1"/>
    <col min="20" max="20" width="8.125" style="185" customWidth="1"/>
    <col min="21" max="23" width="5.875" style="185" customWidth="1"/>
    <col min="24" max="24" width="9.5" style="185" customWidth="1"/>
    <col min="25" max="16384" width="7.5" style="185"/>
  </cols>
  <sheetData>
    <row r="3" spans="2:24" x14ac:dyDescent="0.15">
      <c r="B3" s="185" t="s">
        <v>198</v>
      </c>
    </row>
    <row r="4" spans="2:24" x14ac:dyDescent="0.15">
      <c r="X4" s="186" t="s">
        <v>117</v>
      </c>
    </row>
    <row r="5" spans="2:24" ht="6" customHeight="1" x14ac:dyDescent="0.15">
      <c r="B5" s="198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2:24" ht="11.25" customHeight="1" x14ac:dyDescent="0.15">
      <c r="B6" s="204"/>
      <c r="C6" s="213" t="s">
        <v>118</v>
      </c>
      <c r="D6" s="265"/>
      <c r="E6" s="187" t="s">
        <v>199</v>
      </c>
      <c r="F6" s="284"/>
      <c r="G6" s="284"/>
      <c r="H6" s="284"/>
      <c r="I6" s="187" t="s">
        <v>200</v>
      </c>
      <c r="J6" s="284"/>
      <c r="K6" s="284"/>
      <c r="L6" s="284"/>
      <c r="M6" s="187" t="s">
        <v>201</v>
      </c>
      <c r="N6" s="284"/>
      <c r="O6" s="284"/>
      <c r="P6" s="284"/>
      <c r="Q6" s="187" t="s">
        <v>202</v>
      </c>
      <c r="R6" s="284"/>
      <c r="S6" s="284"/>
      <c r="T6" s="284"/>
      <c r="U6" s="187" t="s">
        <v>203</v>
      </c>
      <c r="V6" s="284"/>
      <c r="W6" s="284"/>
      <c r="X6" s="203"/>
    </row>
    <row r="7" spans="2:24" x14ac:dyDescent="0.15">
      <c r="B7" s="204"/>
      <c r="C7" s="197"/>
      <c r="D7" s="210"/>
      <c r="E7" s="197"/>
      <c r="F7" s="198"/>
      <c r="G7" s="198"/>
      <c r="H7" s="198"/>
      <c r="I7" s="197" t="s">
        <v>204</v>
      </c>
      <c r="J7" s="198"/>
      <c r="K7" s="198"/>
      <c r="L7" s="198"/>
      <c r="M7" s="197"/>
      <c r="N7" s="198"/>
      <c r="O7" s="198"/>
      <c r="P7" s="198"/>
      <c r="Q7" s="197" t="s">
        <v>205</v>
      </c>
      <c r="R7" s="198"/>
      <c r="S7" s="198"/>
      <c r="T7" s="198"/>
      <c r="U7" s="197" t="s">
        <v>206</v>
      </c>
      <c r="V7" s="198"/>
      <c r="W7" s="198"/>
      <c r="X7" s="210"/>
    </row>
    <row r="8" spans="2:24" x14ac:dyDescent="0.15">
      <c r="B8" s="204" t="s">
        <v>124</v>
      </c>
      <c r="C8" s="132"/>
      <c r="E8" s="194" t="s">
        <v>125</v>
      </c>
      <c r="F8" s="195" t="s">
        <v>126</v>
      </c>
      <c r="G8" s="196" t="s">
        <v>127</v>
      </c>
      <c r="H8" s="195" t="s">
        <v>128</v>
      </c>
      <c r="I8" s="194" t="s">
        <v>125</v>
      </c>
      <c r="J8" s="195" t="s">
        <v>126</v>
      </c>
      <c r="K8" s="196" t="s">
        <v>127</v>
      </c>
      <c r="L8" s="195" t="s">
        <v>128</v>
      </c>
      <c r="M8" s="194" t="s">
        <v>125</v>
      </c>
      <c r="N8" s="195" t="s">
        <v>126</v>
      </c>
      <c r="O8" s="196" t="s">
        <v>127</v>
      </c>
      <c r="P8" s="195" t="s">
        <v>128</v>
      </c>
      <c r="Q8" s="194" t="s">
        <v>125</v>
      </c>
      <c r="R8" s="195" t="s">
        <v>126</v>
      </c>
      <c r="S8" s="196" t="s">
        <v>127</v>
      </c>
      <c r="T8" s="195" t="s">
        <v>128</v>
      </c>
      <c r="U8" s="194" t="s">
        <v>125</v>
      </c>
      <c r="V8" s="195" t="s">
        <v>126</v>
      </c>
      <c r="W8" s="196" t="s">
        <v>127</v>
      </c>
      <c r="X8" s="195" t="s">
        <v>128</v>
      </c>
    </row>
    <row r="9" spans="2:24" x14ac:dyDescent="0.15">
      <c r="B9" s="197"/>
      <c r="C9" s="198"/>
      <c r="D9" s="198"/>
      <c r="E9" s="199"/>
      <c r="F9" s="200"/>
      <c r="G9" s="201" t="s">
        <v>129</v>
      </c>
      <c r="H9" s="200"/>
      <c r="I9" s="199"/>
      <c r="J9" s="200"/>
      <c r="K9" s="201" t="s">
        <v>129</v>
      </c>
      <c r="L9" s="200"/>
      <c r="M9" s="199"/>
      <c r="N9" s="200"/>
      <c r="O9" s="201" t="s">
        <v>129</v>
      </c>
      <c r="P9" s="200"/>
      <c r="Q9" s="199"/>
      <c r="R9" s="200"/>
      <c r="S9" s="201" t="s">
        <v>129</v>
      </c>
      <c r="T9" s="200"/>
      <c r="U9" s="199"/>
      <c r="V9" s="200"/>
      <c r="W9" s="201" t="s">
        <v>129</v>
      </c>
      <c r="X9" s="200"/>
    </row>
    <row r="10" spans="2:24" ht="12.75" customHeight="1" x14ac:dyDescent="0.15">
      <c r="B10" s="204" t="s">
        <v>95</v>
      </c>
      <c r="C10" s="132">
        <v>19</v>
      </c>
      <c r="D10" s="185" t="s">
        <v>96</v>
      </c>
      <c r="E10" s="206" t="s">
        <v>175</v>
      </c>
      <c r="F10" s="208" t="s">
        <v>175</v>
      </c>
      <c r="G10" s="173" t="s">
        <v>175</v>
      </c>
      <c r="H10" s="208" t="s">
        <v>175</v>
      </c>
      <c r="I10" s="206" t="s">
        <v>175</v>
      </c>
      <c r="J10" s="208" t="s">
        <v>175</v>
      </c>
      <c r="K10" s="173" t="s">
        <v>175</v>
      </c>
      <c r="L10" s="208" t="s">
        <v>175</v>
      </c>
      <c r="M10" s="206" t="s">
        <v>175</v>
      </c>
      <c r="N10" s="208" t="s">
        <v>175</v>
      </c>
      <c r="O10" s="173" t="s">
        <v>175</v>
      </c>
      <c r="P10" s="208" t="s">
        <v>175</v>
      </c>
      <c r="Q10" s="206" t="s">
        <v>175</v>
      </c>
      <c r="R10" s="208" t="s">
        <v>175</v>
      </c>
      <c r="S10" s="173" t="s">
        <v>175</v>
      </c>
      <c r="T10" s="208" t="s">
        <v>175</v>
      </c>
      <c r="U10" s="206" t="s">
        <v>175</v>
      </c>
      <c r="V10" s="208" t="s">
        <v>175</v>
      </c>
      <c r="W10" s="173" t="s">
        <v>175</v>
      </c>
      <c r="X10" s="208" t="s">
        <v>175</v>
      </c>
    </row>
    <row r="11" spans="2:24" ht="12.75" customHeight="1" x14ac:dyDescent="0.15">
      <c r="B11" s="204"/>
      <c r="C11" s="132">
        <v>20</v>
      </c>
      <c r="D11" s="132"/>
      <c r="E11" s="206" t="s">
        <v>175</v>
      </c>
      <c r="F11" s="208" t="s">
        <v>175</v>
      </c>
      <c r="G11" s="173" t="s">
        <v>175</v>
      </c>
      <c r="H11" s="208" t="s">
        <v>175</v>
      </c>
      <c r="I11" s="206" t="s">
        <v>175</v>
      </c>
      <c r="J11" s="208" t="s">
        <v>175</v>
      </c>
      <c r="K11" s="173" t="s">
        <v>175</v>
      </c>
      <c r="L11" s="208" t="s">
        <v>175</v>
      </c>
      <c r="M11" s="206" t="s">
        <v>175</v>
      </c>
      <c r="N11" s="208" t="s">
        <v>175</v>
      </c>
      <c r="O11" s="173" t="s">
        <v>175</v>
      </c>
      <c r="P11" s="208" t="s">
        <v>175</v>
      </c>
      <c r="Q11" s="206" t="s">
        <v>175</v>
      </c>
      <c r="R11" s="208" t="s">
        <v>175</v>
      </c>
      <c r="S11" s="173" t="s">
        <v>175</v>
      </c>
      <c r="T11" s="208" t="s">
        <v>175</v>
      </c>
      <c r="U11" s="206" t="s">
        <v>175</v>
      </c>
      <c r="V11" s="208" t="s">
        <v>175</v>
      </c>
      <c r="W11" s="173" t="s">
        <v>175</v>
      </c>
      <c r="X11" s="208" t="s">
        <v>175</v>
      </c>
    </row>
    <row r="12" spans="2:24" ht="12.75" customHeight="1" x14ac:dyDescent="0.15">
      <c r="B12" s="197"/>
      <c r="C12" s="198">
        <v>21</v>
      </c>
      <c r="D12" s="198"/>
      <c r="E12" s="266" t="s">
        <v>175</v>
      </c>
      <c r="F12" s="214" t="s">
        <v>175</v>
      </c>
      <c r="G12" s="285">
        <v>0</v>
      </c>
      <c r="H12" s="214" t="s">
        <v>175</v>
      </c>
      <c r="I12" s="266" t="s">
        <v>175</v>
      </c>
      <c r="J12" s="214" t="s">
        <v>175</v>
      </c>
      <c r="K12" s="285">
        <v>0</v>
      </c>
      <c r="L12" s="214" t="s">
        <v>175</v>
      </c>
      <c r="M12" s="266" t="s">
        <v>175</v>
      </c>
      <c r="N12" s="214" t="s">
        <v>175</v>
      </c>
      <c r="O12" s="285">
        <v>0</v>
      </c>
      <c r="P12" s="214" t="s">
        <v>175</v>
      </c>
      <c r="Q12" s="266" t="s">
        <v>175</v>
      </c>
      <c r="R12" s="214" t="s">
        <v>175</v>
      </c>
      <c r="S12" s="285">
        <v>0</v>
      </c>
      <c r="T12" s="214" t="s">
        <v>175</v>
      </c>
      <c r="U12" s="266" t="s">
        <v>175</v>
      </c>
      <c r="V12" s="214" t="s">
        <v>175</v>
      </c>
      <c r="W12" s="285">
        <v>0</v>
      </c>
      <c r="X12" s="214" t="s">
        <v>175</v>
      </c>
    </row>
    <row r="13" spans="2:24" ht="12.75" customHeight="1" x14ac:dyDescent="0.15">
      <c r="B13" s="204" t="s">
        <v>207</v>
      </c>
      <c r="C13" s="132">
        <v>4</v>
      </c>
      <c r="D13" s="132"/>
      <c r="E13" s="206" t="s">
        <v>175</v>
      </c>
      <c r="F13" s="208" t="s">
        <v>175</v>
      </c>
      <c r="G13" s="173" t="s">
        <v>175</v>
      </c>
      <c r="H13" s="208" t="s">
        <v>175</v>
      </c>
      <c r="I13" s="206" t="s">
        <v>175</v>
      </c>
      <c r="J13" s="208" t="s">
        <v>175</v>
      </c>
      <c r="K13" s="173" t="s">
        <v>175</v>
      </c>
      <c r="L13" s="208" t="s">
        <v>175</v>
      </c>
      <c r="M13" s="206" t="s">
        <v>175</v>
      </c>
      <c r="N13" s="208" t="s">
        <v>175</v>
      </c>
      <c r="O13" s="173" t="s">
        <v>175</v>
      </c>
      <c r="P13" s="208" t="s">
        <v>175</v>
      </c>
      <c r="Q13" s="206" t="s">
        <v>175</v>
      </c>
      <c r="R13" s="208" t="s">
        <v>175</v>
      </c>
      <c r="S13" s="173" t="s">
        <v>175</v>
      </c>
      <c r="T13" s="208" t="s">
        <v>175</v>
      </c>
      <c r="U13" s="206" t="s">
        <v>175</v>
      </c>
      <c r="V13" s="208" t="s">
        <v>175</v>
      </c>
      <c r="W13" s="173" t="s">
        <v>175</v>
      </c>
      <c r="X13" s="208" t="s">
        <v>175</v>
      </c>
    </row>
    <row r="14" spans="2:24" ht="12.75" customHeight="1" x14ac:dyDescent="0.15">
      <c r="B14" s="204"/>
      <c r="C14" s="132">
        <v>5</v>
      </c>
      <c r="D14" s="132"/>
      <c r="E14" s="206" t="s">
        <v>175</v>
      </c>
      <c r="F14" s="208" t="s">
        <v>175</v>
      </c>
      <c r="G14" s="173" t="s">
        <v>175</v>
      </c>
      <c r="H14" s="208" t="s">
        <v>175</v>
      </c>
      <c r="I14" s="206" t="s">
        <v>175</v>
      </c>
      <c r="J14" s="208" t="s">
        <v>175</v>
      </c>
      <c r="K14" s="173" t="s">
        <v>175</v>
      </c>
      <c r="L14" s="208" t="s">
        <v>175</v>
      </c>
      <c r="M14" s="206" t="s">
        <v>175</v>
      </c>
      <c r="N14" s="208" t="s">
        <v>175</v>
      </c>
      <c r="O14" s="173" t="s">
        <v>175</v>
      </c>
      <c r="P14" s="208" t="s">
        <v>175</v>
      </c>
      <c r="Q14" s="206" t="s">
        <v>175</v>
      </c>
      <c r="R14" s="208" t="s">
        <v>175</v>
      </c>
      <c r="S14" s="173" t="s">
        <v>175</v>
      </c>
      <c r="T14" s="208" t="s">
        <v>175</v>
      </c>
      <c r="U14" s="206" t="s">
        <v>175</v>
      </c>
      <c r="V14" s="208" t="s">
        <v>175</v>
      </c>
      <c r="W14" s="173" t="s">
        <v>175</v>
      </c>
      <c r="X14" s="208" t="s">
        <v>175</v>
      </c>
    </row>
    <row r="15" spans="2:24" ht="12.75" customHeight="1" x14ac:dyDescent="0.15">
      <c r="B15" s="204"/>
      <c r="C15" s="132">
        <v>6</v>
      </c>
      <c r="D15" s="132"/>
      <c r="E15" s="206" t="s">
        <v>175</v>
      </c>
      <c r="F15" s="208" t="s">
        <v>175</v>
      </c>
      <c r="G15" s="173" t="s">
        <v>175</v>
      </c>
      <c r="H15" s="208" t="s">
        <v>175</v>
      </c>
      <c r="I15" s="206" t="s">
        <v>175</v>
      </c>
      <c r="J15" s="208" t="s">
        <v>175</v>
      </c>
      <c r="K15" s="173" t="s">
        <v>175</v>
      </c>
      <c r="L15" s="208" t="s">
        <v>175</v>
      </c>
      <c r="M15" s="206" t="s">
        <v>175</v>
      </c>
      <c r="N15" s="208" t="s">
        <v>175</v>
      </c>
      <c r="O15" s="173" t="s">
        <v>175</v>
      </c>
      <c r="P15" s="208" t="s">
        <v>175</v>
      </c>
      <c r="Q15" s="206" t="s">
        <v>175</v>
      </c>
      <c r="R15" s="208" t="s">
        <v>175</v>
      </c>
      <c r="S15" s="173" t="s">
        <v>175</v>
      </c>
      <c r="T15" s="208" t="s">
        <v>175</v>
      </c>
      <c r="U15" s="206" t="s">
        <v>175</v>
      </c>
      <c r="V15" s="208" t="s">
        <v>175</v>
      </c>
      <c r="W15" s="173" t="s">
        <v>175</v>
      </c>
      <c r="X15" s="208" t="s">
        <v>175</v>
      </c>
    </row>
    <row r="16" spans="2:24" ht="12.75" customHeight="1" x14ac:dyDescent="0.15">
      <c r="B16" s="204"/>
      <c r="C16" s="132">
        <v>7</v>
      </c>
      <c r="D16" s="209"/>
      <c r="E16" s="206" t="s">
        <v>175</v>
      </c>
      <c r="F16" s="208" t="s">
        <v>175</v>
      </c>
      <c r="G16" s="173" t="s">
        <v>175</v>
      </c>
      <c r="H16" s="208" t="s">
        <v>175</v>
      </c>
      <c r="I16" s="206" t="s">
        <v>175</v>
      </c>
      <c r="J16" s="208" t="s">
        <v>175</v>
      </c>
      <c r="K16" s="173" t="s">
        <v>175</v>
      </c>
      <c r="L16" s="208" t="s">
        <v>175</v>
      </c>
      <c r="M16" s="206" t="s">
        <v>175</v>
      </c>
      <c r="N16" s="208" t="s">
        <v>175</v>
      </c>
      <c r="O16" s="173" t="s">
        <v>175</v>
      </c>
      <c r="P16" s="208" t="s">
        <v>175</v>
      </c>
      <c r="Q16" s="206" t="s">
        <v>175</v>
      </c>
      <c r="R16" s="208" t="s">
        <v>175</v>
      </c>
      <c r="S16" s="173" t="s">
        <v>175</v>
      </c>
      <c r="T16" s="208" t="s">
        <v>175</v>
      </c>
      <c r="U16" s="206" t="s">
        <v>175</v>
      </c>
      <c r="V16" s="208" t="s">
        <v>175</v>
      </c>
      <c r="W16" s="173" t="s">
        <v>175</v>
      </c>
      <c r="X16" s="208" t="s">
        <v>175</v>
      </c>
    </row>
    <row r="17" spans="2:24" ht="12.75" customHeight="1" x14ac:dyDescent="0.15">
      <c r="B17" s="204"/>
      <c r="C17" s="132">
        <v>8</v>
      </c>
      <c r="D17" s="209"/>
      <c r="E17" s="206" t="s">
        <v>175</v>
      </c>
      <c r="F17" s="208" t="s">
        <v>175</v>
      </c>
      <c r="G17" s="173" t="s">
        <v>175</v>
      </c>
      <c r="H17" s="208" t="s">
        <v>175</v>
      </c>
      <c r="I17" s="206" t="s">
        <v>175</v>
      </c>
      <c r="J17" s="208" t="s">
        <v>175</v>
      </c>
      <c r="K17" s="173" t="s">
        <v>175</v>
      </c>
      <c r="L17" s="208" t="s">
        <v>175</v>
      </c>
      <c r="M17" s="206" t="s">
        <v>175</v>
      </c>
      <c r="N17" s="208" t="s">
        <v>175</v>
      </c>
      <c r="O17" s="173" t="s">
        <v>175</v>
      </c>
      <c r="P17" s="208" t="s">
        <v>175</v>
      </c>
      <c r="Q17" s="206" t="s">
        <v>175</v>
      </c>
      <c r="R17" s="208" t="s">
        <v>175</v>
      </c>
      <c r="S17" s="173" t="s">
        <v>175</v>
      </c>
      <c r="T17" s="208" t="s">
        <v>175</v>
      </c>
      <c r="U17" s="206" t="s">
        <v>175</v>
      </c>
      <c r="V17" s="208" t="s">
        <v>175</v>
      </c>
      <c r="W17" s="173" t="s">
        <v>175</v>
      </c>
      <c r="X17" s="208" t="s">
        <v>175</v>
      </c>
    </row>
    <row r="18" spans="2:24" ht="12.75" customHeight="1" x14ac:dyDescent="0.15">
      <c r="B18" s="204"/>
      <c r="C18" s="132">
        <v>9</v>
      </c>
      <c r="D18" s="132"/>
      <c r="E18" s="286">
        <v>0</v>
      </c>
      <c r="F18" s="286">
        <v>0</v>
      </c>
      <c r="G18" s="286">
        <v>0</v>
      </c>
      <c r="H18" s="286">
        <v>0</v>
      </c>
      <c r="I18" s="286">
        <v>0</v>
      </c>
      <c r="J18" s="286">
        <v>0</v>
      </c>
      <c r="K18" s="286">
        <v>0</v>
      </c>
      <c r="L18" s="286">
        <v>0</v>
      </c>
      <c r="M18" s="286">
        <v>0</v>
      </c>
      <c r="N18" s="286">
        <v>0</v>
      </c>
      <c r="O18" s="286">
        <v>0</v>
      </c>
      <c r="P18" s="286">
        <v>0</v>
      </c>
      <c r="Q18" s="286">
        <v>0</v>
      </c>
      <c r="R18" s="286">
        <v>0</v>
      </c>
      <c r="S18" s="286">
        <v>0</v>
      </c>
      <c r="T18" s="286">
        <v>0</v>
      </c>
      <c r="U18" s="286">
        <v>0</v>
      </c>
      <c r="V18" s="286">
        <v>0</v>
      </c>
      <c r="W18" s="286">
        <v>0</v>
      </c>
      <c r="X18" s="268">
        <v>0</v>
      </c>
    </row>
    <row r="19" spans="2:24" ht="12.75" customHeight="1" x14ac:dyDescent="0.15">
      <c r="B19" s="204"/>
      <c r="C19" s="132">
        <v>10</v>
      </c>
      <c r="D19" s="209"/>
      <c r="E19" s="268">
        <v>0</v>
      </c>
      <c r="F19" s="268">
        <v>0</v>
      </c>
      <c r="G19" s="268">
        <v>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0</v>
      </c>
      <c r="O19" s="268">
        <v>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68">
        <v>0</v>
      </c>
      <c r="W19" s="268">
        <v>0</v>
      </c>
      <c r="X19" s="268">
        <v>0</v>
      </c>
    </row>
    <row r="20" spans="2:24" ht="12.75" customHeight="1" x14ac:dyDescent="0.15">
      <c r="B20" s="204"/>
      <c r="C20" s="132">
        <v>11</v>
      </c>
      <c r="D20" s="209"/>
      <c r="E20" s="268">
        <v>0</v>
      </c>
      <c r="F20" s="268">
        <v>0</v>
      </c>
      <c r="G20" s="268">
        <v>0</v>
      </c>
      <c r="H20" s="268">
        <v>0</v>
      </c>
      <c r="I20" s="268">
        <v>0</v>
      </c>
      <c r="J20" s="268">
        <v>0</v>
      </c>
      <c r="K20" s="268">
        <v>0</v>
      </c>
      <c r="L20" s="268">
        <v>0</v>
      </c>
      <c r="M20" s="268">
        <v>0</v>
      </c>
      <c r="N20" s="268">
        <v>0</v>
      </c>
      <c r="O20" s="268">
        <v>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8">
        <v>0</v>
      </c>
      <c r="W20" s="268">
        <v>0</v>
      </c>
      <c r="X20" s="268">
        <v>0</v>
      </c>
    </row>
    <row r="21" spans="2:24" ht="12.75" customHeight="1" x14ac:dyDescent="0.15">
      <c r="B21" s="197"/>
      <c r="C21" s="198">
        <v>12</v>
      </c>
      <c r="D21" s="210"/>
      <c r="E21" s="270">
        <v>0</v>
      </c>
      <c r="F21" s="270">
        <v>0</v>
      </c>
      <c r="G21" s="270">
        <v>0</v>
      </c>
      <c r="H21" s="270">
        <v>0</v>
      </c>
      <c r="I21" s="270">
        <v>0</v>
      </c>
      <c r="J21" s="270">
        <v>0</v>
      </c>
      <c r="K21" s="270">
        <v>0</v>
      </c>
      <c r="L21" s="270">
        <v>0</v>
      </c>
      <c r="M21" s="270">
        <v>0</v>
      </c>
      <c r="N21" s="270">
        <v>0</v>
      </c>
      <c r="O21" s="270">
        <v>0</v>
      </c>
      <c r="P21" s="270">
        <v>0</v>
      </c>
      <c r="Q21" s="270">
        <v>0</v>
      </c>
      <c r="R21" s="270">
        <v>0</v>
      </c>
      <c r="S21" s="270">
        <v>0</v>
      </c>
      <c r="T21" s="270">
        <v>0</v>
      </c>
      <c r="U21" s="270">
        <v>0</v>
      </c>
      <c r="V21" s="270">
        <v>0</v>
      </c>
      <c r="W21" s="270">
        <v>0</v>
      </c>
      <c r="X21" s="287">
        <v>0</v>
      </c>
    </row>
    <row r="22" spans="2:24" ht="12.75" customHeight="1" x14ac:dyDescent="0.15">
      <c r="B22" s="288" t="s">
        <v>208</v>
      </c>
      <c r="C22" s="289"/>
      <c r="D22" s="290"/>
      <c r="E22" s="206"/>
      <c r="F22" s="208"/>
      <c r="G22" s="173"/>
      <c r="H22" s="208"/>
      <c r="I22" s="206"/>
      <c r="J22" s="208"/>
      <c r="K22" s="173"/>
      <c r="L22" s="208"/>
      <c r="M22" s="206"/>
      <c r="N22" s="208"/>
      <c r="O22" s="173"/>
      <c r="P22" s="208"/>
      <c r="Q22" s="206"/>
      <c r="R22" s="208"/>
      <c r="S22" s="173"/>
      <c r="T22" s="208"/>
      <c r="U22" s="206"/>
      <c r="V22" s="208"/>
      <c r="W22" s="173"/>
      <c r="X22" s="208"/>
    </row>
    <row r="23" spans="2:24" ht="12.75" customHeight="1" x14ac:dyDescent="0.15">
      <c r="B23" s="291">
        <v>40513</v>
      </c>
      <c r="C23" s="292"/>
      <c r="D23" s="293">
        <v>40527</v>
      </c>
      <c r="E23" s="268">
        <v>0</v>
      </c>
      <c r="F23" s="268">
        <v>0</v>
      </c>
      <c r="G23" s="268">
        <v>0</v>
      </c>
      <c r="H23" s="268">
        <v>0</v>
      </c>
      <c r="I23" s="268">
        <v>0</v>
      </c>
      <c r="J23" s="268">
        <v>0</v>
      </c>
      <c r="K23" s="268">
        <v>0</v>
      </c>
      <c r="L23" s="268">
        <v>0</v>
      </c>
      <c r="M23" s="268">
        <v>0</v>
      </c>
      <c r="N23" s="268">
        <v>0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68">
        <v>0</v>
      </c>
      <c r="W23" s="268">
        <v>0</v>
      </c>
      <c r="X23" s="268">
        <v>0</v>
      </c>
    </row>
    <row r="24" spans="2:24" ht="12.75" customHeight="1" x14ac:dyDescent="0.15">
      <c r="B24" s="291">
        <v>40528</v>
      </c>
      <c r="C24" s="292"/>
      <c r="D24" s="294">
        <v>40540</v>
      </c>
      <c r="E24" s="268">
        <v>0</v>
      </c>
      <c r="F24" s="268">
        <v>0</v>
      </c>
      <c r="G24" s="268">
        <v>0</v>
      </c>
      <c r="H24" s="268">
        <v>0</v>
      </c>
      <c r="I24" s="268">
        <v>0</v>
      </c>
      <c r="J24" s="268">
        <v>0</v>
      </c>
      <c r="K24" s="268">
        <v>0</v>
      </c>
      <c r="L24" s="268">
        <v>0</v>
      </c>
      <c r="M24" s="268">
        <v>0</v>
      </c>
      <c r="N24" s="268">
        <v>0</v>
      </c>
      <c r="O24" s="268">
        <v>0</v>
      </c>
      <c r="P24" s="268">
        <v>0</v>
      </c>
      <c r="Q24" s="268">
        <v>0</v>
      </c>
      <c r="R24" s="268">
        <v>0</v>
      </c>
      <c r="S24" s="268">
        <v>0</v>
      </c>
      <c r="T24" s="268">
        <v>0</v>
      </c>
      <c r="U24" s="268">
        <v>0</v>
      </c>
      <c r="V24" s="268">
        <v>0</v>
      </c>
      <c r="W24" s="268">
        <v>0</v>
      </c>
      <c r="X24" s="268">
        <v>0</v>
      </c>
    </row>
    <row r="25" spans="2:24" ht="12.75" customHeight="1" x14ac:dyDescent="0.15">
      <c r="B25" s="295"/>
      <c r="C25" s="296"/>
      <c r="D25" s="296"/>
      <c r="E25" s="206"/>
      <c r="F25" s="208"/>
      <c r="G25" s="173"/>
      <c r="H25" s="208"/>
      <c r="I25" s="206"/>
      <c r="J25" s="208"/>
      <c r="K25" s="173"/>
      <c r="L25" s="208"/>
      <c r="M25" s="206"/>
      <c r="N25" s="208"/>
      <c r="O25" s="173"/>
      <c r="P25" s="208"/>
      <c r="Q25" s="206"/>
      <c r="R25" s="208"/>
      <c r="S25" s="173"/>
      <c r="T25" s="208"/>
      <c r="U25" s="206"/>
      <c r="V25" s="208"/>
      <c r="W25" s="173"/>
      <c r="X25" s="208"/>
    </row>
    <row r="26" spans="2:24" ht="12.75" customHeight="1" x14ac:dyDescent="0.15">
      <c r="B26" s="204"/>
      <c r="C26" s="213" t="s">
        <v>118</v>
      </c>
      <c r="D26" s="265"/>
      <c r="E26" s="187" t="s">
        <v>209</v>
      </c>
      <c r="F26" s="284"/>
      <c r="G26" s="284"/>
      <c r="H26" s="284"/>
      <c r="I26" s="187" t="s">
        <v>210</v>
      </c>
      <c r="J26" s="284"/>
      <c r="K26" s="284"/>
      <c r="L26" s="284"/>
      <c r="M26" s="187" t="s">
        <v>211</v>
      </c>
      <c r="N26" s="284"/>
      <c r="O26" s="284"/>
      <c r="P26" s="284"/>
      <c r="Q26" s="187" t="s">
        <v>212</v>
      </c>
      <c r="R26" s="284"/>
      <c r="S26" s="284"/>
      <c r="T26" s="284"/>
      <c r="U26" s="187" t="s">
        <v>213</v>
      </c>
      <c r="V26" s="284"/>
      <c r="W26" s="284"/>
      <c r="X26" s="203"/>
    </row>
    <row r="27" spans="2:24" ht="12.75" customHeight="1" x14ac:dyDescent="0.15">
      <c r="B27" s="204"/>
      <c r="C27" s="197"/>
      <c r="D27" s="210"/>
      <c r="E27" s="197"/>
      <c r="F27" s="198"/>
      <c r="G27" s="198"/>
      <c r="H27" s="198"/>
      <c r="I27" s="197"/>
      <c r="J27" s="198"/>
      <c r="K27" s="198"/>
      <c r="L27" s="198"/>
      <c r="M27" s="197"/>
      <c r="N27" s="198"/>
      <c r="O27" s="198"/>
      <c r="P27" s="198"/>
      <c r="Q27" s="197"/>
      <c r="R27" s="198"/>
      <c r="S27" s="198"/>
      <c r="T27" s="198"/>
      <c r="U27" s="197"/>
      <c r="V27" s="198"/>
      <c r="W27" s="198"/>
      <c r="X27" s="210"/>
    </row>
    <row r="28" spans="2:24" ht="12.75" customHeight="1" x14ac:dyDescent="0.15">
      <c r="B28" s="204" t="s">
        <v>124</v>
      </c>
      <c r="C28" s="132"/>
      <c r="E28" s="194" t="s">
        <v>125</v>
      </c>
      <c r="F28" s="195" t="s">
        <v>126</v>
      </c>
      <c r="G28" s="196" t="s">
        <v>127</v>
      </c>
      <c r="H28" s="195" t="s">
        <v>128</v>
      </c>
      <c r="I28" s="194" t="s">
        <v>125</v>
      </c>
      <c r="J28" s="195" t="s">
        <v>126</v>
      </c>
      <c r="K28" s="196" t="s">
        <v>127</v>
      </c>
      <c r="L28" s="195" t="s">
        <v>128</v>
      </c>
      <c r="M28" s="194" t="s">
        <v>125</v>
      </c>
      <c r="N28" s="195" t="s">
        <v>126</v>
      </c>
      <c r="O28" s="196" t="s">
        <v>127</v>
      </c>
      <c r="P28" s="195" t="s">
        <v>128</v>
      </c>
      <c r="Q28" s="194" t="s">
        <v>125</v>
      </c>
      <c r="R28" s="195" t="s">
        <v>126</v>
      </c>
      <c r="S28" s="196" t="s">
        <v>127</v>
      </c>
      <c r="T28" s="195" t="s">
        <v>128</v>
      </c>
      <c r="U28" s="194" t="s">
        <v>125</v>
      </c>
      <c r="V28" s="195" t="s">
        <v>126</v>
      </c>
      <c r="W28" s="196" t="s">
        <v>127</v>
      </c>
      <c r="X28" s="195" t="s">
        <v>128</v>
      </c>
    </row>
    <row r="29" spans="2:24" ht="12.75" customHeight="1" x14ac:dyDescent="0.15">
      <c r="B29" s="197"/>
      <c r="C29" s="198"/>
      <c r="D29" s="198"/>
      <c r="E29" s="199"/>
      <c r="F29" s="200"/>
      <c r="G29" s="201" t="s">
        <v>129</v>
      </c>
      <c r="H29" s="200"/>
      <c r="I29" s="199"/>
      <c r="J29" s="200"/>
      <c r="K29" s="201" t="s">
        <v>129</v>
      </c>
      <c r="L29" s="200"/>
      <c r="M29" s="199"/>
      <c r="N29" s="200"/>
      <c r="O29" s="201" t="s">
        <v>129</v>
      </c>
      <c r="P29" s="200"/>
      <c r="Q29" s="199"/>
      <c r="R29" s="200"/>
      <c r="S29" s="201" t="s">
        <v>129</v>
      </c>
      <c r="T29" s="200"/>
      <c r="U29" s="199"/>
      <c r="V29" s="200"/>
      <c r="W29" s="201" t="s">
        <v>129</v>
      </c>
      <c r="X29" s="200"/>
    </row>
    <row r="30" spans="2:24" ht="12.75" customHeight="1" x14ac:dyDescent="0.15">
      <c r="B30" s="204" t="s">
        <v>95</v>
      </c>
      <c r="C30" s="132">
        <v>19</v>
      </c>
      <c r="D30" s="185" t="s">
        <v>96</v>
      </c>
      <c r="E30" s="206" t="s">
        <v>175</v>
      </c>
      <c r="F30" s="208" t="s">
        <v>175</v>
      </c>
      <c r="G30" s="173" t="s">
        <v>175</v>
      </c>
      <c r="H30" s="208" t="s">
        <v>175</v>
      </c>
      <c r="I30" s="206" t="s">
        <v>175</v>
      </c>
      <c r="J30" s="208" t="s">
        <v>175</v>
      </c>
      <c r="K30" s="173" t="s">
        <v>175</v>
      </c>
      <c r="L30" s="208" t="s">
        <v>175</v>
      </c>
      <c r="M30" s="204">
        <v>956</v>
      </c>
      <c r="N30" s="205">
        <v>1313</v>
      </c>
      <c r="O30" s="132">
        <v>1166</v>
      </c>
      <c r="P30" s="205">
        <v>15138</v>
      </c>
      <c r="Q30" s="204">
        <v>630</v>
      </c>
      <c r="R30" s="205">
        <v>840</v>
      </c>
      <c r="S30" s="132">
        <v>750</v>
      </c>
      <c r="T30" s="205">
        <v>234522</v>
      </c>
      <c r="U30" s="204">
        <v>683</v>
      </c>
      <c r="V30" s="205">
        <v>767</v>
      </c>
      <c r="W30" s="132">
        <v>718</v>
      </c>
      <c r="X30" s="205">
        <v>93157</v>
      </c>
    </row>
    <row r="31" spans="2:24" ht="12.75" customHeight="1" x14ac:dyDescent="0.15">
      <c r="B31" s="204"/>
      <c r="C31" s="132">
        <v>20</v>
      </c>
      <c r="D31" s="132"/>
      <c r="E31" s="206" t="s">
        <v>175</v>
      </c>
      <c r="F31" s="208" t="s">
        <v>175</v>
      </c>
      <c r="G31" s="173" t="s">
        <v>175</v>
      </c>
      <c r="H31" s="208" t="s">
        <v>175</v>
      </c>
      <c r="I31" s="206" t="s">
        <v>175</v>
      </c>
      <c r="J31" s="208" t="s">
        <v>175</v>
      </c>
      <c r="K31" s="173" t="s">
        <v>175</v>
      </c>
      <c r="L31" s="208" t="s">
        <v>175</v>
      </c>
      <c r="M31" s="204">
        <v>840</v>
      </c>
      <c r="N31" s="205">
        <v>1455</v>
      </c>
      <c r="O31" s="132">
        <v>1024</v>
      </c>
      <c r="P31" s="205">
        <v>248815</v>
      </c>
      <c r="Q31" s="204">
        <v>662</v>
      </c>
      <c r="R31" s="205">
        <v>998</v>
      </c>
      <c r="S31" s="132">
        <v>785</v>
      </c>
      <c r="T31" s="205">
        <v>2642904</v>
      </c>
      <c r="U31" s="204">
        <v>662</v>
      </c>
      <c r="V31" s="205">
        <v>945</v>
      </c>
      <c r="W31" s="132">
        <v>755</v>
      </c>
      <c r="X31" s="205">
        <v>1282993</v>
      </c>
    </row>
    <row r="32" spans="2:24" ht="12.75" customHeight="1" x14ac:dyDescent="0.15">
      <c r="B32" s="197"/>
      <c r="C32" s="198">
        <v>21</v>
      </c>
      <c r="D32" s="198"/>
      <c r="E32" s="270">
        <v>0</v>
      </c>
      <c r="F32" s="270">
        <v>0</v>
      </c>
      <c r="G32" s="270">
        <v>0</v>
      </c>
      <c r="H32" s="270">
        <v>0</v>
      </c>
      <c r="I32" s="270">
        <v>0</v>
      </c>
      <c r="J32" s="270">
        <v>0</v>
      </c>
      <c r="K32" s="270">
        <v>0</v>
      </c>
      <c r="L32" s="270">
        <v>0</v>
      </c>
      <c r="M32" s="197">
        <v>683</v>
      </c>
      <c r="N32" s="211">
        <v>1136</v>
      </c>
      <c r="O32" s="198">
        <v>886</v>
      </c>
      <c r="P32" s="211">
        <v>452033</v>
      </c>
      <c r="Q32" s="197">
        <v>578</v>
      </c>
      <c r="R32" s="211">
        <v>982</v>
      </c>
      <c r="S32" s="198">
        <v>702</v>
      </c>
      <c r="T32" s="211">
        <v>2248811</v>
      </c>
      <c r="U32" s="197">
        <v>588</v>
      </c>
      <c r="V32" s="211">
        <v>945</v>
      </c>
      <c r="W32" s="198">
        <v>699</v>
      </c>
      <c r="X32" s="211">
        <v>1120018</v>
      </c>
    </row>
    <row r="33" spans="2:24" ht="12.75" customHeight="1" x14ac:dyDescent="0.15">
      <c r="B33" s="204" t="s">
        <v>207</v>
      </c>
      <c r="C33" s="132">
        <v>4</v>
      </c>
      <c r="D33" s="132"/>
      <c r="E33" s="206" t="s">
        <v>175</v>
      </c>
      <c r="F33" s="208" t="s">
        <v>175</v>
      </c>
      <c r="G33" s="173" t="s">
        <v>175</v>
      </c>
      <c r="H33" s="208" t="s">
        <v>175</v>
      </c>
      <c r="I33" s="206" t="s">
        <v>175</v>
      </c>
      <c r="J33" s="208" t="s">
        <v>175</v>
      </c>
      <c r="K33" s="173" t="s">
        <v>175</v>
      </c>
      <c r="L33" s="208" t="s">
        <v>175</v>
      </c>
      <c r="M33" s="204">
        <v>893</v>
      </c>
      <c r="N33" s="205">
        <v>1158</v>
      </c>
      <c r="O33" s="132">
        <v>978</v>
      </c>
      <c r="P33" s="205">
        <v>17297</v>
      </c>
      <c r="Q33" s="204">
        <v>609</v>
      </c>
      <c r="R33" s="205">
        <v>970</v>
      </c>
      <c r="S33" s="132">
        <v>705</v>
      </c>
      <c r="T33" s="205">
        <v>220895</v>
      </c>
      <c r="U33" s="204">
        <v>630</v>
      </c>
      <c r="V33" s="205">
        <v>935</v>
      </c>
      <c r="W33" s="132">
        <v>729</v>
      </c>
      <c r="X33" s="205">
        <v>103785</v>
      </c>
    </row>
    <row r="34" spans="2:24" ht="12.75" customHeight="1" x14ac:dyDescent="0.15">
      <c r="B34" s="204"/>
      <c r="C34" s="132">
        <v>5</v>
      </c>
      <c r="D34" s="132"/>
      <c r="E34" s="206" t="s">
        <v>175</v>
      </c>
      <c r="F34" s="208" t="s">
        <v>175</v>
      </c>
      <c r="G34" s="173" t="s">
        <v>175</v>
      </c>
      <c r="H34" s="208" t="s">
        <v>175</v>
      </c>
      <c r="I34" s="206" t="s">
        <v>175</v>
      </c>
      <c r="J34" s="208" t="s">
        <v>175</v>
      </c>
      <c r="K34" s="173" t="s">
        <v>175</v>
      </c>
      <c r="L34" s="208" t="s">
        <v>175</v>
      </c>
      <c r="M34" s="204">
        <v>893</v>
      </c>
      <c r="N34" s="205">
        <v>1080</v>
      </c>
      <c r="O34" s="132">
        <v>987</v>
      </c>
      <c r="P34" s="205">
        <v>17838</v>
      </c>
      <c r="Q34" s="204">
        <v>630</v>
      </c>
      <c r="R34" s="205">
        <v>945</v>
      </c>
      <c r="S34" s="132">
        <v>718</v>
      </c>
      <c r="T34" s="205">
        <v>230838</v>
      </c>
      <c r="U34" s="204">
        <v>620</v>
      </c>
      <c r="V34" s="205">
        <v>893</v>
      </c>
      <c r="W34" s="132">
        <v>692</v>
      </c>
      <c r="X34" s="205">
        <v>77885</v>
      </c>
    </row>
    <row r="35" spans="2:24" ht="12.75" customHeight="1" x14ac:dyDescent="0.15">
      <c r="B35" s="204"/>
      <c r="C35" s="132">
        <v>6</v>
      </c>
      <c r="D35" s="132"/>
      <c r="E35" s="206" t="s">
        <v>175</v>
      </c>
      <c r="F35" s="208" t="s">
        <v>175</v>
      </c>
      <c r="G35" s="173" t="s">
        <v>175</v>
      </c>
      <c r="H35" s="208" t="s">
        <v>175</v>
      </c>
      <c r="I35" s="206" t="s">
        <v>175</v>
      </c>
      <c r="J35" s="208" t="s">
        <v>175</v>
      </c>
      <c r="K35" s="173" t="s">
        <v>175</v>
      </c>
      <c r="L35" s="208" t="s">
        <v>175</v>
      </c>
      <c r="M35" s="204">
        <v>840</v>
      </c>
      <c r="N35" s="205">
        <v>1155</v>
      </c>
      <c r="O35" s="132">
        <v>973</v>
      </c>
      <c r="P35" s="205">
        <v>22001</v>
      </c>
      <c r="Q35" s="204">
        <v>630</v>
      </c>
      <c r="R35" s="205">
        <v>819</v>
      </c>
      <c r="S35" s="132">
        <v>690</v>
      </c>
      <c r="T35" s="205">
        <v>158757</v>
      </c>
      <c r="U35" s="204">
        <v>630</v>
      </c>
      <c r="V35" s="205">
        <v>893</v>
      </c>
      <c r="W35" s="132">
        <v>689</v>
      </c>
      <c r="X35" s="205">
        <v>73872</v>
      </c>
    </row>
    <row r="36" spans="2:24" ht="12.75" customHeight="1" x14ac:dyDescent="0.15">
      <c r="B36" s="204"/>
      <c r="C36" s="132">
        <v>7</v>
      </c>
      <c r="D36" s="209"/>
      <c r="E36" s="206" t="s">
        <v>175</v>
      </c>
      <c r="F36" s="208" t="s">
        <v>175</v>
      </c>
      <c r="G36" s="173" t="s">
        <v>175</v>
      </c>
      <c r="H36" s="208" t="s">
        <v>175</v>
      </c>
      <c r="I36" s="206" t="s">
        <v>175</v>
      </c>
      <c r="J36" s="208" t="s">
        <v>175</v>
      </c>
      <c r="K36" s="173" t="s">
        <v>175</v>
      </c>
      <c r="L36" s="208" t="s">
        <v>175</v>
      </c>
      <c r="M36" s="204">
        <v>735</v>
      </c>
      <c r="N36" s="205">
        <v>1187</v>
      </c>
      <c r="O36" s="132">
        <v>926</v>
      </c>
      <c r="P36" s="205">
        <v>23213</v>
      </c>
      <c r="Q36" s="204">
        <v>630</v>
      </c>
      <c r="R36" s="205">
        <v>885</v>
      </c>
      <c r="S36" s="132">
        <v>764</v>
      </c>
      <c r="T36" s="205">
        <v>134660</v>
      </c>
      <c r="U36" s="204">
        <v>630</v>
      </c>
      <c r="V36" s="205">
        <v>893</v>
      </c>
      <c r="W36" s="132">
        <v>754</v>
      </c>
      <c r="X36" s="205">
        <v>47286</v>
      </c>
    </row>
    <row r="37" spans="2:24" ht="12.75" customHeight="1" x14ac:dyDescent="0.15">
      <c r="B37" s="204"/>
      <c r="C37" s="132">
        <v>8</v>
      </c>
      <c r="D37" s="209"/>
      <c r="E37" s="206" t="s">
        <v>175</v>
      </c>
      <c r="F37" s="208" t="s">
        <v>175</v>
      </c>
      <c r="G37" s="173" t="s">
        <v>175</v>
      </c>
      <c r="H37" s="208" t="s">
        <v>175</v>
      </c>
      <c r="I37" s="206" t="s">
        <v>175</v>
      </c>
      <c r="J37" s="208" t="s">
        <v>175</v>
      </c>
      <c r="K37" s="173" t="s">
        <v>175</v>
      </c>
      <c r="L37" s="208" t="s">
        <v>175</v>
      </c>
      <c r="M37" s="204">
        <v>788</v>
      </c>
      <c r="N37" s="205">
        <v>1155</v>
      </c>
      <c r="O37" s="132">
        <v>955</v>
      </c>
      <c r="P37" s="205">
        <v>22989</v>
      </c>
      <c r="Q37" s="204">
        <v>609</v>
      </c>
      <c r="R37" s="205">
        <v>966</v>
      </c>
      <c r="S37" s="132">
        <v>756</v>
      </c>
      <c r="T37" s="205">
        <v>123763</v>
      </c>
      <c r="U37" s="204">
        <v>609</v>
      </c>
      <c r="V37" s="205">
        <v>893</v>
      </c>
      <c r="W37" s="132">
        <v>733</v>
      </c>
      <c r="X37" s="205">
        <v>53298</v>
      </c>
    </row>
    <row r="38" spans="2:24" ht="12.75" customHeight="1" x14ac:dyDescent="0.15">
      <c r="B38" s="204"/>
      <c r="C38" s="132">
        <v>9</v>
      </c>
      <c r="D38" s="132"/>
      <c r="E38" s="286">
        <v>0</v>
      </c>
      <c r="F38" s="286">
        <v>0</v>
      </c>
      <c r="G38" s="286">
        <v>0</v>
      </c>
      <c r="H38" s="286">
        <v>0</v>
      </c>
      <c r="I38" s="286">
        <v>0</v>
      </c>
      <c r="J38" s="286">
        <v>0</v>
      </c>
      <c r="K38" s="286">
        <v>0</v>
      </c>
      <c r="L38" s="286">
        <v>0</v>
      </c>
      <c r="M38" s="204">
        <v>714</v>
      </c>
      <c r="N38" s="205">
        <v>1136</v>
      </c>
      <c r="O38" s="132">
        <v>944</v>
      </c>
      <c r="P38" s="205">
        <v>19004</v>
      </c>
      <c r="Q38" s="204">
        <v>578</v>
      </c>
      <c r="R38" s="205">
        <v>945</v>
      </c>
      <c r="S38" s="132">
        <v>741</v>
      </c>
      <c r="T38" s="205">
        <v>137716</v>
      </c>
      <c r="U38" s="204">
        <v>588</v>
      </c>
      <c r="V38" s="205">
        <v>924</v>
      </c>
      <c r="W38" s="132">
        <v>727</v>
      </c>
      <c r="X38" s="205">
        <v>65609</v>
      </c>
    </row>
    <row r="39" spans="2:24" ht="12.75" customHeight="1" x14ac:dyDescent="0.15">
      <c r="B39" s="204"/>
      <c r="C39" s="132">
        <v>10</v>
      </c>
      <c r="D39" s="209"/>
      <c r="E39" s="269">
        <v>0</v>
      </c>
      <c r="F39" s="268">
        <v>0</v>
      </c>
      <c r="G39" s="268">
        <v>0</v>
      </c>
      <c r="H39" s="268">
        <v>0</v>
      </c>
      <c r="I39" s="268">
        <v>0</v>
      </c>
      <c r="J39" s="268">
        <v>0</v>
      </c>
      <c r="K39" s="268">
        <v>0</v>
      </c>
      <c r="L39" s="268">
        <v>0</v>
      </c>
      <c r="M39" s="205">
        <v>787.5</v>
      </c>
      <c r="N39" s="205">
        <v>1155</v>
      </c>
      <c r="O39" s="205">
        <v>925.55000104560997</v>
      </c>
      <c r="P39" s="205">
        <v>19423.3</v>
      </c>
      <c r="Q39" s="205">
        <v>609</v>
      </c>
      <c r="R39" s="205">
        <v>997.5</v>
      </c>
      <c r="S39" s="205">
        <v>773.09245706191336</v>
      </c>
      <c r="T39" s="205">
        <v>144822.9</v>
      </c>
      <c r="U39" s="205">
        <v>661.5</v>
      </c>
      <c r="V39" s="205">
        <v>924</v>
      </c>
      <c r="W39" s="205">
        <v>756.57453530868077</v>
      </c>
      <c r="X39" s="205">
        <v>77025.5</v>
      </c>
    </row>
    <row r="40" spans="2:24" ht="12.75" customHeight="1" x14ac:dyDescent="0.15">
      <c r="B40" s="204"/>
      <c r="C40" s="132">
        <v>11</v>
      </c>
      <c r="D40" s="209"/>
      <c r="E40" s="268">
        <v>0</v>
      </c>
      <c r="F40" s="268">
        <v>0</v>
      </c>
      <c r="G40" s="268">
        <v>0</v>
      </c>
      <c r="H40" s="268">
        <v>0</v>
      </c>
      <c r="I40" s="268">
        <v>0</v>
      </c>
      <c r="J40" s="268">
        <v>0</v>
      </c>
      <c r="K40" s="268">
        <v>0</v>
      </c>
      <c r="L40" s="268">
        <v>0</v>
      </c>
      <c r="M40" s="205">
        <v>840</v>
      </c>
      <c r="N40" s="205">
        <v>1260</v>
      </c>
      <c r="O40" s="205">
        <v>1015.4189514159399</v>
      </c>
      <c r="P40" s="205">
        <v>31438.400000000001</v>
      </c>
      <c r="Q40" s="205">
        <v>630</v>
      </c>
      <c r="R40" s="205">
        <v>992.25</v>
      </c>
      <c r="S40" s="205">
        <v>781.15268616387198</v>
      </c>
      <c r="T40" s="205">
        <v>191578</v>
      </c>
      <c r="U40" s="205">
        <v>661.5</v>
      </c>
      <c r="V40" s="205">
        <v>924</v>
      </c>
      <c r="W40" s="205">
        <v>752.69265135215846</v>
      </c>
      <c r="X40" s="209">
        <v>140454.9</v>
      </c>
    </row>
    <row r="41" spans="2:24" ht="12.75" customHeight="1" x14ac:dyDescent="0.15">
      <c r="B41" s="197"/>
      <c r="C41" s="198">
        <v>12</v>
      </c>
      <c r="D41" s="210"/>
      <c r="E41" s="270">
        <v>0</v>
      </c>
      <c r="F41" s="270">
        <v>0</v>
      </c>
      <c r="G41" s="270">
        <v>0</v>
      </c>
      <c r="H41" s="270">
        <v>0</v>
      </c>
      <c r="I41" s="270">
        <v>0</v>
      </c>
      <c r="J41" s="270">
        <v>0</v>
      </c>
      <c r="K41" s="270">
        <v>0</v>
      </c>
      <c r="L41" s="270">
        <v>0</v>
      </c>
      <c r="M41" s="211">
        <v>840</v>
      </c>
      <c r="N41" s="211">
        <v>1207.5</v>
      </c>
      <c r="O41" s="211">
        <v>1006.1460966253192</v>
      </c>
      <c r="P41" s="211">
        <v>22038</v>
      </c>
      <c r="Q41" s="211">
        <v>661.5</v>
      </c>
      <c r="R41" s="211">
        <v>945</v>
      </c>
      <c r="S41" s="211">
        <v>773.88456649680211</v>
      </c>
      <c r="T41" s="211">
        <v>174325</v>
      </c>
      <c r="U41" s="211">
        <v>661.5</v>
      </c>
      <c r="V41" s="211">
        <v>980.07</v>
      </c>
      <c r="W41" s="211">
        <v>763.550531355722</v>
      </c>
      <c r="X41" s="210">
        <v>91649</v>
      </c>
    </row>
    <row r="42" spans="2:24" ht="12.75" customHeight="1" x14ac:dyDescent="0.15">
      <c r="B42" s="288" t="s">
        <v>208</v>
      </c>
      <c r="C42" s="289"/>
      <c r="D42" s="290"/>
      <c r="E42" s="206"/>
      <c r="F42" s="208"/>
      <c r="G42" s="173"/>
      <c r="H42" s="208"/>
      <c r="I42" s="206"/>
      <c r="J42" s="208"/>
      <c r="K42" s="173"/>
      <c r="L42" s="208"/>
      <c r="M42" s="204"/>
      <c r="N42" s="205"/>
      <c r="O42" s="132"/>
      <c r="P42" s="205"/>
      <c r="Q42" s="204"/>
      <c r="R42" s="205"/>
      <c r="S42" s="132"/>
      <c r="T42" s="205"/>
      <c r="U42" s="204"/>
      <c r="V42" s="205"/>
      <c r="W42" s="132"/>
      <c r="X42" s="205"/>
    </row>
    <row r="43" spans="2:24" ht="12.75" customHeight="1" x14ac:dyDescent="0.15">
      <c r="B43" s="291">
        <v>40513</v>
      </c>
      <c r="C43" s="292"/>
      <c r="D43" s="293">
        <v>40527</v>
      </c>
      <c r="E43" s="286">
        <v>0</v>
      </c>
      <c r="F43" s="286">
        <v>0</v>
      </c>
      <c r="G43" s="286">
        <v>0</v>
      </c>
      <c r="H43" s="286">
        <v>0</v>
      </c>
      <c r="I43" s="286">
        <v>0</v>
      </c>
      <c r="J43" s="286">
        <v>0</v>
      </c>
      <c r="K43" s="286">
        <v>0</v>
      </c>
      <c r="L43" s="286">
        <v>0</v>
      </c>
      <c r="M43" s="204">
        <v>840</v>
      </c>
      <c r="N43" s="205">
        <v>1157.625</v>
      </c>
      <c r="O43" s="132">
        <v>997.45811488488766</v>
      </c>
      <c r="P43" s="205">
        <v>12664</v>
      </c>
      <c r="Q43" s="204">
        <v>661.5</v>
      </c>
      <c r="R43" s="205">
        <v>945</v>
      </c>
      <c r="S43" s="132">
        <v>766.68781462771835</v>
      </c>
      <c r="T43" s="205">
        <v>109313.60000000001</v>
      </c>
      <c r="U43" s="204">
        <v>661.5</v>
      </c>
      <c r="V43" s="205">
        <v>980.07</v>
      </c>
      <c r="W43" s="132">
        <v>761.31304571135104</v>
      </c>
      <c r="X43" s="205">
        <v>51504.6</v>
      </c>
    </row>
    <row r="44" spans="2:24" ht="12.75" customHeight="1" x14ac:dyDescent="0.15">
      <c r="B44" s="291">
        <v>40528</v>
      </c>
      <c r="C44" s="292"/>
      <c r="D44" s="294">
        <v>40540</v>
      </c>
      <c r="E44" s="286">
        <v>0</v>
      </c>
      <c r="F44" s="286">
        <v>0</v>
      </c>
      <c r="G44" s="286">
        <v>0</v>
      </c>
      <c r="H44" s="286">
        <v>0</v>
      </c>
      <c r="I44" s="286">
        <v>0</v>
      </c>
      <c r="J44" s="286">
        <v>0</v>
      </c>
      <c r="K44" s="286">
        <v>0</v>
      </c>
      <c r="L44" s="286">
        <v>0</v>
      </c>
      <c r="M44" s="204">
        <v>861</v>
      </c>
      <c r="N44" s="205">
        <v>1207.5</v>
      </c>
      <c r="O44" s="132">
        <v>1015.2821701090651</v>
      </c>
      <c r="P44" s="205">
        <v>8772.9</v>
      </c>
      <c r="Q44" s="204">
        <v>661.5</v>
      </c>
      <c r="R44" s="205">
        <v>945</v>
      </c>
      <c r="S44" s="132">
        <v>787.89490157177272</v>
      </c>
      <c r="T44" s="205">
        <v>64082.400000000001</v>
      </c>
      <c r="U44" s="204">
        <v>661.5</v>
      </c>
      <c r="V44" s="205">
        <v>892.5</v>
      </c>
      <c r="W44" s="132">
        <v>771.55298722883151</v>
      </c>
      <c r="X44" s="205">
        <v>39853.300000000003</v>
      </c>
    </row>
    <row r="45" spans="2:24" ht="12.75" customHeight="1" x14ac:dyDescent="0.15">
      <c r="B45" s="295"/>
      <c r="C45" s="296"/>
      <c r="D45" s="296">
        <v>40906</v>
      </c>
      <c r="E45" s="266"/>
      <c r="F45" s="214"/>
      <c r="G45" s="267"/>
      <c r="H45" s="214"/>
      <c r="I45" s="266"/>
      <c r="J45" s="214"/>
      <c r="K45" s="267"/>
      <c r="L45" s="214"/>
      <c r="M45" s="266"/>
      <c r="N45" s="214"/>
      <c r="O45" s="267"/>
      <c r="P45" s="211">
        <v>601</v>
      </c>
      <c r="Q45" s="266"/>
      <c r="R45" s="214"/>
      <c r="S45" s="267"/>
      <c r="T45" s="211">
        <v>929</v>
      </c>
      <c r="U45" s="266"/>
      <c r="V45" s="214"/>
      <c r="W45" s="267"/>
      <c r="X45" s="211">
        <v>291</v>
      </c>
    </row>
    <row r="46" spans="2:24" ht="6" customHeight="1" x14ac:dyDescent="0.15"/>
    <row r="47" spans="2:24" ht="12.75" customHeight="1" x14ac:dyDescent="0.15">
      <c r="B47" s="217" t="s">
        <v>135</v>
      </c>
      <c r="C47" s="185" t="s">
        <v>214</v>
      </c>
      <c r="L47" s="255" t="s">
        <v>215</v>
      </c>
      <c r="M47" s="185" t="s">
        <v>216</v>
      </c>
    </row>
    <row r="48" spans="2:24" ht="12.75" customHeight="1" x14ac:dyDescent="0.15">
      <c r="B48" s="255" t="s">
        <v>1</v>
      </c>
      <c r="C48" s="185" t="s">
        <v>217</v>
      </c>
      <c r="M48" s="185" t="s">
        <v>218</v>
      </c>
    </row>
    <row r="49" spans="2:13" ht="12.75" customHeight="1" x14ac:dyDescent="0.15">
      <c r="B49" s="255" t="s">
        <v>219</v>
      </c>
      <c r="C49" s="185" t="s">
        <v>137</v>
      </c>
      <c r="M49" s="255"/>
    </row>
    <row r="50" spans="2:13" x14ac:dyDescent="0.15">
      <c r="B50" s="255"/>
    </row>
  </sheetData>
  <phoneticPr fontId="5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X44"/>
  <sheetViews>
    <sheetView zoomScale="75" zoomScaleNormal="75" workbookViewId="0"/>
  </sheetViews>
  <sheetFormatPr defaultColWidth="7.5" defaultRowHeight="12" x14ac:dyDescent="0.15"/>
  <cols>
    <col min="1" max="1" width="1" style="185" customWidth="1"/>
    <col min="2" max="2" width="6" style="185" customWidth="1"/>
    <col min="3" max="3" width="2.625" style="185" customWidth="1"/>
    <col min="4" max="6" width="5.5" style="185" customWidth="1"/>
    <col min="7" max="7" width="5.875" style="185" customWidth="1"/>
    <col min="8" max="8" width="7.75" style="185" customWidth="1"/>
    <col min="9" max="11" width="5.875" style="185" customWidth="1"/>
    <col min="12" max="12" width="7.75" style="185" customWidth="1"/>
    <col min="13" max="14" width="5.75" style="185" customWidth="1"/>
    <col min="15" max="15" width="5.875" style="185" customWidth="1"/>
    <col min="16" max="16" width="7.625" style="185" customWidth="1"/>
    <col min="17" max="17" width="5.5" style="185" customWidth="1"/>
    <col min="18" max="18" width="5.75" style="185" customWidth="1"/>
    <col min="19" max="19" width="5.875" style="185" customWidth="1"/>
    <col min="20" max="20" width="7.625" style="185" customWidth="1"/>
    <col min="21" max="23" width="5.875" style="185" customWidth="1"/>
    <col min="24" max="24" width="8" style="185" customWidth="1"/>
    <col min="25" max="16384" width="7.5" style="185"/>
  </cols>
  <sheetData>
    <row r="2" spans="2:24" x14ac:dyDescent="0.15">
      <c r="B2" s="185" t="s">
        <v>220</v>
      </c>
    </row>
    <row r="3" spans="2:24" x14ac:dyDescent="0.15">
      <c r="X3" s="186" t="s">
        <v>117</v>
      </c>
    </row>
    <row r="4" spans="2:24" ht="6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2:24" x14ac:dyDescent="0.15">
      <c r="B5" s="204"/>
      <c r="C5" s="213" t="s">
        <v>118</v>
      </c>
      <c r="D5" s="265"/>
      <c r="E5" s="297" t="s">
        <v>221</v>
      </c>
      <c r="F5" s="298"/>
      <c r="G5" s="298"/>
      <c r="H5" s="299"/>
      <c r="I5" s="187" t="s">
        <v>222</v>
      </c>
      <c r="J5" s="284"/>
      <c r="K5" s="284"/>
      <c r="L5" s="203"/>
      <c r="M5" s="187" t="s">
        <v>223</v>
      </c>
      <c r="N5" s="284"/>
      <c r="O5" s="284"/>
      <c r="P5" s="203"/>
      <c r="Q5" s="187" t="s">
        <v>224</v>
      </c>
      <c r="R5" s="284"/>
      <c r="S5" s="284"/>
      <c r="T5" s="203"/>
      <c r="U5" s="187" t="s">
        <v>225</v>
      </c>
      <c r="V5" s="284"/>
      <c r="W5" s="284"/>
      <c r="X5" s="203"/>
    </row>
    <row r="6" spans="2:24" x14ac:dyDescent="0.15">
      <c r="B6" s="204"/>
      <c r="C6" s="197"/>
      <c r="D6" s="210"/>
      <c r="E6" s="300"/>
      <c r="F6" s="301"/>
      <c r="G6" s="301"/>
      <c r="H6" s="302"/>
      <c r="I6" s="197"/>
      <c r="J6" s="198"/>
      <c r="K6" s="198"/>
      <c r="L6" s="210"/>
      <c r="M6" s="197"/>
      <c r="N6" s="198"/>
      <c r="O6" s="198"/>
      <c r="P6" s="210"/>
      <c r="Q6" s="197"/>
      <c r="R6" s="198"/>
      <c r="S6" s="198"/>
      <c r="T6" s="210"/>
      <c r="U6" s="197"/>
      <c r="V6" s="198"/>
      <c r="W6" s="198"/>
      <c r="X6" s="210"/>
    </row>
    <row r="7" spans="2:24" ht="12.75" customHeight="1" x14ac:dyDescent="0.15">
      <c r="B7" s="204" t="s">
        <v>124</v>
      </c>
      <c r="C7" s="132"/>
      <c r="E7" s="194" t="s">
        <v>125</v>
      </c>
      <c r="F7" s="195" t="s">
        <v>126</v>
      </c>
      <c r="G7" s="196" t="s">
        <v>127</v>
      </c>
      <c r="H7" s="195" t="s">
        <v>128</v>
      </c>
      <c r="I7" s="204" t="s">
        <v>125</v>
      </c>
      <c r="J7" s="279" t="s">
        <v>126</v>
      </c>
      <c r="K7" s="132" t="s">
        <v>127</v>
      </c>
      <c r="L7" s="279" t="s">
        <v>128</v>
      </c>
      <c r="M7" s="204" t="s">
        <v>125</v>
      </c>
      <c r="N7" s="279" t="s">
        <v>126</v>
      </c>
      <c r="O7" s="132" t="s">
        <v>127</v>
      </c>
      <c r="P7" s="279" t="s">
        <v>128</v>
      </c>
      <c r="Q7" s="204" t="s">
        <v>125</v>
      </c>
      <c r="R7" s="279" t="s">
        <v>126</v>
      </c>
      <c r="S7" s="132" t="s">
        <v>127</v>
      </c>
      <c r="T7" s="279" t="s">
        <v>128</v>
      </c>
      <c r="U7" s="204" t="s">
        <v>125</v>
      </c>
      <c r="V7" s="279" t="s">
        <v>126</v>
      </c>
      <c r="W7" s="132" t="s">
        <v>127</v>
      </c>
      <c r="X7" s="279" t="s">
        <v>128</v>
      </c>
    </row>
    <row r="8" spans="2:24" ht="12.75" customHeight="1" x14ac:dyDescent="0.15">
      <c r="B8" s="197"/>
      <c r="C8" s="198"/>
      <c r="D8" s="198"/>
      <c r="E8" s="199"/>
      <c r="F8" s="200"/>
      <c r="G8" s="201" t="s">
        <v>129</v>
      </c>
      <c r="H8" s="200"/>
      <c r="I8" s="197"/>
      <c r="J8" s="211"/>
      <c r="K8" s="198" t="s">
        <v>129</v>
      </c>
      <c r="L8" s="211"/>
      <c r="M8" s="197"/>
      <c r="N8" s="211"/>
      <c r="O8" s="198" t="s">
        <v>129</v>
      </c>
      <c r="P8" s="211"/>
      <c r="Q8" s="197"/>
      <c r="R8" s="211"/>
      <c r="S8" s="198" t="s">
        <v>129</v>
      </c>
      <c r="T8" s="211"/>
      <c r="U8" s="197"/>
      <c r="V8" s="211"/>
      <c r="W8" s="198" t="s">
        <v>129</v>
      </c>
      <c r="X8" s="211"/>
    </row>
    <row r="9" spans="2:24" ht="12.75" customHeight="1" x14ac:dyDescent="0.15">
      <c r="B9" s="204" t="s">
        <v>95</v>
      </c>
      <c r="C9" s="132">
        <v>19</v>
      </c>
      <c r="D9" s="185" t="s">
        <v>96</v>
      </c>
      <c r="E9" s="204">
        <v>893</v>
      </c>
      <c r="F9" s="205">
        <v>1155</v>
      </c>
      <c r="G9" s="132">
        <v>1062</v>
      </c>
      <c r="H9" s="205">
        <v>20267</v>
      </c>
      <c r="I9" s="204">
        <v>1680</v>
      </c>
      <c r="J9" s="205">
        <v>2153</v>
      </c>
      <c r="K9" s="132">
        <v>1840</v>
      </c>
      <c r="L9" s="205">
        <v>16031</v>
      </c>
      <c r="M9" s="204">
        <v>2625</v>
      </c>
      <c r="N9" s="205">
        <v>2993</v>
      </c>
      <c r="O9" s="132">
        <v>2793</v>
      </c>
      <c r="P9" s="205">
        <v>68260</v>
      </c>
      <c r="Q9" s="204">
        <v>2310</v>
      </c>
      <c r="R9" s="205">
        <v>2730</v>
      </c>
      <c r="S9" s="132">
        <v>2526</v>
      </c>
      <c r="T9" s="205">
        <v>32829</v>
      </c>
      <c r="U9" s="204">
        <v>3780</v>
      </c>
      <c r="V9" s="205">
        <v>4043</v>
      </c>
      <c r="W9" s="132">
        <v>3909</v>
      </c>
      <c r="X9" s="205">
        <v>48659</v>
      </c>
    </row>
    <row r="10" spans="2:24" ht="12.75" customHeight="1" x14ac:dyDescent="0.15">
      <c r="B10" s="204"/>
      <c r="C10" s="132">
        <v>20</v>
      </c>
      <c r="D10" s="132"/>
      <c r="E10" s="204">
        <v>788</v>
      </c>
      <c r="F10" s="205">
        <v>1260</v>
      </c>
      <c r="G10" s="132">
        <v>988</v>
      </c>
      <c r="H10" s="205">
        <v>291571</v>
      </c>
      <c r="I10" s="204">
        <v>1176</v>
      </c>
      <c r="J10" s="205">
        <v>2333</v>
      </c>
      <c r="K10" s="132">
        <v>1891</v>
      </c>
      <c r="L10" s="205">
        <v>292558</v>
      </c>
      <c r="M10" s="204">
        <v>1890</v>
      </c>
      <c r="N10" s="205">
        <v>2940</v>
      </c>
      <c r="O10" s="132">
        <v>2515</v>
      </c>
      <c r="P10" s="205">
        <v>720098</v>
      </c>
      <c r="Q10" s="204">
        <v>1785</v>
      </c>
      <c r="R10" s="205">
        <v>2730</v>
      </c>
      <c r="S10" s="132">
        <v>2379</v>
      </c>
      <c r="T10" s="205">
        <v>386524</v>
      </c>
      <c r="U10" s="204">
        <v>2730</v>
      </c>
      <c r="V10" s="205">
        <v>3990</v>
      </c>
      <c r="W10" s="132">
        <v>3427</v>
      </c>
      <c r="X10" s="205">
        <v>455508</v>
      </c>
    </row>
    <row r="11" spans="2:24" ht="12.75" customHeight="1" x14ac:dyDescent="0.15">
      <c r="B11" s="197"/>
      <c r="C11" s="198">
        <v>21</v>
      </c>
      <c r="D11" s="198"/>
      <c r="E11" s="197">
        <v>683</v>
      </c>
      <c r="F11" s="211">
        <v>1260</v>
      </c>
      <c r="G11" s="198">
        <v>904</v>
      </c>
      <c r="H11" s="211">
        <v>226729</v>
      </c>
      <c r="I11" s="197">
        <v>1050</v>
      </c>
      <c r="J11" s="211">
        <v>1890</v>
      </c>
      <c r="K11" s="198">
        <v>1652</v>
      </c>
      <c r="L11" s="211">
        <v>287950</v>
      </c>
      <c r="M11" s="197">
        <v>1785</v>
      </c>
      <c r="N11" s="211">
        <v>2730</v>
      </c>
      <c r="O11" s="198">
        <v>2177</v>
      </c>
      <c r="P11" s="211">
        <v>680990</v>
      </c>
      <c r="Q11" s="197">
        <v>1680</v>
      </c>
      <c r="R11" s="211">
        <v>2415</v>
      </c>
      <c r="S11" s="198">
        <v>2023</v>
      </c>
      <c r="T11" s="211">
        <v>426034</v>
      </c>
      <c r="U11" s="197">
        <v>2100</v>
      </c>
      <c r="V11" s="211">
        <v>3360</v>
      </c>
      <c r="W11" s="198">
        <v>2743</v>
      </c>
      <c r="X11" s="211">
        <v>540158</v>
      </c>
    </row>
    <row r="12" spans="2:24" ht="12.75" customHeight="1" x14ac:dyDescent="0.15">
      <c r="B12" s="204" t="s">
        <v>207</v>
      </c>
      <c r="C12" s="132">
        <v>4</v>
      </c>
      <c r="D12" s="132"/>
      <c r="E12" s="204">
        <v>788</v>
      </c>
      <c r="F12" s="205">
        <v>1155</v>
      </c>
      <c r="G12" s="132">
        <v>918</v>
      </c>
      <c r="H12" s="205">
        <v>46341</v>
      </c>
      <c r="I12" s="204">
        <v>1418</v>
      </c>
      <c r="J12" s="205">
        <v>2048</v>
      </c>
      <c r="K12" s="132">
        <v>1716</v>
      </c>
      <c r="L12" s="205">
        <v>23015</v>
      </c>
      <c r="M12" s="204">
        <v>2100</v>
      </c>
      <c r="N12" s="205">
        <v>2468</v>
      </c>
      <c r="O12" s="132">
        <v>2208</v>
      </c>
      <c r="P12" s="205">
        <v>59864</v>
      </c>
      <c r="Q12" s="204">
        <v>1890</v>
      </c>
      <c r="R12" s="205">
        <v>2363</v>
      </c>
      <c r="S12" s="132">
        <v>2066</v>
      </c>
      <c r="T12" s="205">
        <v>19139</v>
      </c>
      <c r="U12" s="204">
        <v>2730</v>
      </c>
      <c r="V12" s="205">
        <v>3323</v>
      </c>
      <c r="W12" s="132">
        <v>2945</v>
      </c>
      <c r="X12" s="205">
        <v>34297</v>
      </c>
    </row>
    <row r="13" spans="2:24" ht="12.75" customHeight="1" x14ac:dyDescent="0.15">
      <c r="B13" s="204"/>
      <c r="C13" s="132">
        <v>5</v>
      </c>
      <c r="D13" s="132"/>
      <c r="E13" s="204">
        <v>788</v>
      </c>
      <c r="F13" s="205">
        <v>1050</v>
      </c>
      <c r="G13" s="132">
        <v>914</v>
      </c>
      <c r="H13" s="205">
        <v>56023</v>
      </c>
      <c r="I13" s="204">
        <v>1554</v>
      </c>
      <c r="J13" s="205">
        <v>2048</v>
      </c>
      <c r="K13" s="132">
        <v>1737</v>
      </c>
      <c r="L13" s="205">
        <v>20932</v>
      </c>
      <c r="M13" s="204">
        <v>2100</v>
      </c>
      <c r="N13" s="205">
        <v>2415</v>
      </c>
      <c r="O13" s="132">
        <v>2246</v>
      </c>
      <c r="P13" s="205">
        <v>46283</v>
      </c>
      <c r="Q13" s="204">
        <v>1890</v>
      </c>
      <c r="R13" s="205">
        <v>2310</v>
      </c>
      <c r="S13" s="132">
        <v>2056</v>
      </c>
      <c r="T13" s="205">
        <v>27917</v>
      </c>
      <c r="U13" s="204">
        <v>2730</v>
      </c>
      <c r="V13" s="205">
        <v>3203</v>
      </c>
      <c r="W13" s="132">
        <v>2912</v>
      </c>
      <c r="X13" s="205">
        <v>36240</v>
      </c>
    </row>
    <row r="14" spans="2:24" ht="12.75" customHeight="1" x14ac:dyDescent="0.15">
      <c r="B14" s="204"/>
      <c r="C14" s="132">
        <v>6</v>
      </c>
      <c r="D14" s="132"/>
      <c r="E14" s="204">
        <v>788</v>
      </c>
      <c r="F14" s="205">
        <v>1260</v>
      </c>
      <c r="G14" s="132">
        <v>998</v>
      </c>
      <c r="H14" s="205">
        <v>30341</v>
      </c>
      <c r="I14" s="204">
        <v>1313</v>
      </c>
      <c r="J14" s="205">
        <v>2132</v>
      </c>
      <c r="K14" s="132">
        <v>1717</v>
      </c>
      <c r="L14" s="205">
        <v>20584</v>
      </c>
      <c r="M14" s="204">
        <v>2100</v>
      </c>
      <c r="N14" s="205">
        <v>2520</v>
      </c>
      <c r="O14" s="132">
        <v>2220</v>
      </c>
      <c r="P14" s="205">
        <v>45672</v>
      </c>
      <c r="Q14" s="204">
        <v>1855</v>
      </c>
      <c r="R14" s="205">
        <v>2205</v>
      </c>
      <c r="S14" s="132">
        <v>1982</v>
      </c>
      <c r="T14" s="205">
        <v>25435</v>
      </c>
      <c r="U14" s="204">
        <v>2730</v>
      </c>
      <c r="V14" s="205">
        <v>3150</v>
      </c>
      <c r="W14" s="132">
        <v>2917</v>
      </c>
      <c r="X14" s="205">
        <v>36622</v>
      </c>
    </row>
    <row r="15" spans="2:24" ht="12.75" customHeight="1" x14ac:dyDescent="0.15">
      <c r="B15" s="204"/>
      <c r="C15" s="132">
        <v>7</v>
      </c>
      <c r="D15" s="209"/>
      <c r="E15" s="204">
        <v>788</v>
      </c>
      <c r="F15" s="205">
        <v>1313</v>
      </c>
      <c r="G15" s="132">
        <v>1007</v>
      </c>
      <c r="H15" s="205">
        <v>28191</v>
      </c>
      <c r="I15" s="204">
        <v>1554</v>
      </c>
      <c r="J15" s="205">
        <v>1955</v>
      </c>
      <c r="K15" s="132">
        <v>1756</v>
      </c>
      <c r="L15" s="205">
        <v>11673</v>
      </c>
      <c r="M15" s="204">
        <v>2100</v>
      </c>
      <c r="N15" s="205">
        <v>2625</v>
      </c>
      <c r="O15" s="132">
        <v>2327</v>
      </c>
      <c r="P15" s="205">
        <v>25839</v>
      </c>
      <c r="Q15" s="204">
        <v>1733</v>
      </c>
      <c r="R15" s="205">
        <v>2083</v>
      </c>
      <c r="S15" s="132">
        <v>1953</v>
      </c>
      <c r="T15" s="205">
        <v>20657</v>
      </c>
      <c r="U15" s="204">
        <v>2730</v>
      </c>
      <c r="V15" s="205">
        <v>3234</v>
      </c>
      <c r="W15" s="132">
        <v>2893</v>
      </c>
      <c r="X15" s="205">
        <v>24879</v>
      </c>
    </row>
    <row r="16" spans="2:24" ht="12.75" customHeight="1" x14ac:dyDescent="0.15">
      <c r="B16" s="204"/>
      <c r="C16" s="132">
        <v>8</v>
      </c>
      <c r="D16" s="209"/>
      <c r="E16" s="204">
        <v>683</v>
      </c>
      <c r="F16" s="205">
        <v>1260</v>
      </c>
      <c r="G16" s="132">
        <v>970</v>
      </c>
      <c r="H16" s="205">
        <v>26684</v>
      </c>
      <c r="I16" s="204">
        <v>1554</v>
      </c>
      <c r="J16" s="205">
        <v>2050</v>
      </c>
      <c r="K16" s="132">
        <v>1762</v>
      </c>
      <c r="L16" s="205">
        <v>17737</v>
      </c>
      <c r="M16" s="204">
        <v>2205</v>
      </c>
      <c r="N16" s="205">
        <v>2415</v>
      </c>
      <c r="O16" s="132">
        <v>2311</v>
      </c>
      <c r="P16" s="205">
        <v>27932</v>
      </c>
      <c r="Q16" s="204">
        <v>1680</v>
      </c>
      <c r="R16" s="205">
        <v>2153</v>
      </c>
      <c r="S16" s="132">
        <v>1956</v>
      </c>
      <c r="T16" s="205">
        <v>24478</v>
      </c>
      <c r="U16" s="204">
        <v>2678</v>
      </c>
      <c r="V16" s="205">
        <v>3234</v>
      </c>
      <c r="W16" s="132">
        <v>2913</v>
      </c>
      <c r="X16" s="205">
        <v>28344</v>
      </c>
    </row>
    <row r="17" spans="2:24" ht="12.75" customHeight="1" x14ac:dyDescent="0.15">
      <c r="B17" s="204"/>
      <c r="C17" s="132">
        <v>9</v>
      </c>
      <c r="D17" s="132"/>
      <c r="E17" s="204">
        <v>683</v>
      </c>
      <c r="F17" s="205">
        <v>1290</v>
      </c>
      <c r="G17" s="132">
        <v>987</v>
      </c>
      <c r="H17" s="205">
        <v>18682</v>
      </c>
      <c r="I17" s="204">
        <v>1260</v>
      </c>
      <c r="J17" s="205">
        <v>1955</v>
      </c>
      <c r="K17" s="132">
        <v>1764</v>
      </c>
      <c r="L17" s="205">
        <v>13240</v>
      </c>
      <c r="M17" s="204">
        <v>2100</v>
      </c>
      <c r="N17" s="205">
        <v>2604</v>
      </c>
      <c r="O17" s="132">
        <v>2325</v>
      </c>
      <c r="P17" s="205">
        <v>37857</v>
      </c>
      <c r="Q17" s="204">
        <v>1680</v>
      </c>
      <c r="R17" s="205">
        <v>2100</v>
      </c>
      <c r="S17" s="132">
        <v>1933</v>
      </c>
      <c r="T17" s="205">
        <v>22355</v>
      </c>
      <c r="U17" s="204">
        <v>2625</v>
      </c>
      <c r="V17" s="205">
        <v>3234</v>
      </c>
      <c r="W17" s="132">
        <v>2867</v>
      </c>
      <c r="X17" s="205">
        <v>26242</v>
      </c>
    </row>
    <row r="18" spans="2:24" ht="12.75" customHeight="1" x14ac:dyDescent="0.15">
      <c r="B18" s="204"/>
      <c r="C18" s="132">
        <v>10</v>
      </c>
      <c r="D18" s="209"/>
      <c r="E18" s="205">
        <v>682.5</v>
      </c>
      <c r="F18" s="205">
        <v>1312.5</v>
      </c>
      <c r="G18" s="205">
        <v>1005.2172915747682</v>
      </c>
      <c r="H18" s="205">
        <v>14875.8</v>
      </c>
      <c r="I18" s="205">
        <v>1470</v>
      </c>
      <c r="J18" s="205">
        <v>2094.75</v>
      </c>
      <c r="K18" s="205">
        <v>1749.0089050296015</v>
      </c>
      <c r="L18" s="205">
        <v>11564.4</v>
      </c>
      <c r="M18" s="205">
        <v>2100</v>
      </c>
      <c r="N18" s="205">
        <v>2625</v>
      </c>
      <c r="O18" s="205">
        <v>2304.213963084816</v>
      </c>
      <c r="P18" s="205">
        <v>38397.1</v>
      </c>
      <c r="Q18" s="205">
        <v>1732.5</v>
      </c>
      <c r="R18" s="205">
        <v>2205</v>
      </c>
      <c r="S18" s="205">
        <v>1977.7201668302262</v>
      </c>
      <c r="T18" s="205">
        <v>26131</v>
      </c>
      <c r="U18" s="205">
        <v>2730</v>
      </c>
      <c r="V18" s="205">
        <v>3234</v>
      </c>
      <c r="W18" s="205">
        <v>2938.4278034348399</v>
      </c>
      <c r="X18" s="205">
        <v>23977.599999999999</v>
      </c>
    </row>
    <row r="19" spans="2:24" ht="12.75" customHeight="1" x14ac:dyDescent="0.15">
      <c r="B19" s="204"/>
      <c r="C19" s="132">
        <v>11</v>
      </c>
      <c r="D19" s="209"/>
      <c r="E19" s="205">
        <v>714</v>
      </c>
      <c r="F19" s="205">
        <v>1365</v>
      </c>
      <c r="G19" s="205">
        <v>991.31278979907245</v>
      </c>
      <c r="H19" s="205">
        <v>17749</v>
      </c>
      <c r="I19" s="205">
        <v>1470</v>
      </c>
      <c r="J19" s="205">
        <v>2061.6750000000002</v>
      </c>
      <c r="K19" s="205">
        <v>1713.1158048317047</v>
      </c>
      <c r="L19" s="205">
        <v>12283</v>
      </c>
      <c r="M19" s="205">
        <v>2205</v>
      </c>
      <c r="N19" s="205">
        <v>2572.5</v>
      </c>
      <c r="O19" s="205">
        <v>2354.693190644688</v>
      </c>
      <c r="P19" s="205">
        <v>47019.3</v>
      </c>
      <c r="Q19" s="205">
        <v>1942.5</v>
      </c>
      <c r="R19" s="205">
        <v>2152.5</v>
      </c>
      <c r="S19" s="205">
        <v>2040.9673357664235</v>
      </c>
      <c r="T19" s="205">
        <v>27467.599999999999</v>
      </c>
      <c r="U19" s="205">
        <v>2835</v>
      </c>
      <c r="V19" s="205">
        <v>3255</v>
      </c>
      <c r="W19" s="205">
        <v>3072.8411826961237</v>
      </c>
      <c r="X19" s="209">
        <v>42452.399999999994</v>
      </c>
    </row>
    <row r="20" spans="2:24" ht="12.75" customHeight="1" x14ac:dyDescent="0.15">
      <c r="B20" s="197"/>
      <c r="C20" s="198">
        <v>12</v>
      </c>
      <c r="D20" s="210"/>
      <c r="E20" s="211">
        <v>682.5</v>
      </c>
      <c r="F20" s="211">
        <v>1367.1000000000001</v>
      </c>
      <c r="G20" s="211">
        <v>1016.920262920263</v>
      </c>
      <c r="H20" s="211">
        <v>18989</v>
      </c>
      <c r="I20" s="211">
        <v>1155</v>
      </c>
      <c r="J20" s="211">
        <v>2061.6750000000002</v>
      </c>
      <c r="K20" s="211">
        <v>1621.3776733254997</v>
      </c>
      <c r="L20" s="211">
        <v>14499</v>
      </c>
      <c r="M20" s="211">
        <v>2100</v>
      </c>
      <c r="N20" s="211">
        <v>2572.5</v>
      </c>
      <c r="O20" s="211">
        <v>2349.820828667413</v>
      </c>
      <c r="P20" s="211">
        <v>44267</v>
      </c>
      <c r="Q20" s="211">
        <v>1942.5</v>
      </c>
      <c r="R20" s="211">
        <v>2152.5</v>
      </c>
      <c r="S20" s="211">
        <v>2018.1771861113205</v>
      </c>
      <c r="T20" s="211">
        <v>20982</v>
      </c>
      <c r="U20" s="211">
        <v>2835</v>
      </c>
      <c r="V20" s="211">
        <v>3234</v>
      </c>
      <c r="W20" s="211">
        <v>3033.3455748175184</v>
      </c>
      <c r="X20" s="210">
        <v>35638</v>
      </c>
    </row>
    <row r="21" spans="2:24" ht="12.75" customHeight="1" x14ac:dyDescent="0.15">
      <c r="B21" s="204" t="s">
        <v>226</v>
      </c>
      <c r="C21" s="132"/>
      <c r="E21" s="204"/>
      <c r="F21" s="205"/>
      <c r="G21" s="132"/>
      <c r="H21" s="205"/>
      <c r="I21" s="204"/>
      <c r="J21" s="205"/>
      <c r="K21" s="132"/>
      <c r="L21" s="205"/>
      <c r="M21" s="204"/>
      <c r="N21" s="205"/>
      <c r="O21" s="132"/>
      <c r="P21" s="205"/>
      <c r="Q21" s="204"/>
      <c r="R21" s="205"/>
      <c r="S21" s="132"/>
      <c r="T21" s="205"/>
      <c r="U21" s="204"/>
      <c r="V21" s="205"/>
      <c r="W21" s="132"/>
      <c r="X21" s="205"/>
    </row>
    <row r="22" spans="2:24" ht="12.75" customHeight="1" x14ac:dyDescent="0.15">
      <c r="B22" s="303">
        <v>40513</v>
      </c>
      <c r="C22" s="292"/>
      <c r="D22" s="304">
        <v>40527</v>
      </c>
      <c r="E22" s="204">
        <v>682.5</v>
      </c>
      <c r="F22" s="205">
        <v>1271.0250000000001</v>
      </c>
      <c r="G22" s="132">
        <v>1025.5589549180329</v>
      </c>
      <c r="H22" s="205">
        <v>8534.6</v>
      </c>
      <c r="I22" s="204">
        <v>1260</v>
      </c>
      <c r="J22" s="205">
        <v>2061.6750000000002</v>
      </c>
      <c r="K22" s="132">
        <v>1637.6601174345083</v>
      </c>
      <c r="L22" s="205">
        <v>6319.1</v>
      </c>
      <c r="M22" s="204">
        <v>2100</v>
      </c>
      <c r="N22" s="205">
        <v>2572.5</v>
      </c>
      <c r="O22" s="132">
        <v>2327.2757078986583</v>
      </c>
      <c r="P22" s="205">
        <v>25638.1</v>
      </c>
      <c r="Q22" s="204">
        <v>1942.5</v>
      </c>
      <c r="R22" s="205">
        <v>2152.5</v>
      </c>
      <c r="S22" s="132">
        <v>2030.2138888888894</v>
      </c>
      <c r="T22" s="205">
        <v>10750</v>
      </c>
      <c r="U22" s="204">
        <v>2835</v>
      </c>
      <c r="V22" s="205">
        <v>3234</v>
      </c>
      <c r="W22" s="132">
        <v>3036.0750000000003</v>
      </c>
      <c r="X22" s="205">
        <v>21114.2</v>
      </c>
    </row>
    <row r="23" spans="2:24" ht="12.75" customHeight="1" x14ac:dyDescent="0.15">
      <c r="B23" s="303">
        <v>40528</v>
      </c>
      <c r="C23" s="292"/>
      <c r="D23" s="304">
        <v>40540</v>
      </c>
      <c r="E23" s="204">
        <v>682.5</v>
      </c>
      <c r="F23" s="205">
        <v>1367.1000000000001</v>
      </c>
      <c r="G23" s="132">
        <v>1007.8421766656618</v>
      </c>
      <c r="H23" s="205">
        <v>9732.7000000000007</v>
      </c>
      <c r="I23" s="204">
        <v>1155</v>
      </c>
      <c r="J23" s="205">
        <v>2039.625</v>
      </c>
      <c r="K23" s="132">
        <v>1563.4826017130617</v>
      </c>
      <c r="L23" s="205">
        <v>6382.4</v>
      </c>
      <c r="M23" s="204">
        <v>2257.5</v>
      </c>
      <c r="N23" s="205">
        <v>2572.5</v>
      </c>
      <c r="O23" s="132">
        <v>2365.9760785988897</v>
      </c>
      <c r="P23" s="205">
        <v>17644</v>
      </c>
      <c r="Q23" s="204">
        <v>1942.5</v>
      </c>
      <c r="R23" s="205">
        <v>2047.5</v>
      </c>
      <c r="S23" s="132">
        <v>2013.3863325260609</v>
      </c>
      <c r="T23" s="205">
        <v>9990.6</v>
      </c>
      <c r="U23" s="204">
        <v>2835</v>
      </c>
      <c r="V23" s="205">
        <v>3234</v>
      </c>
      <c r="W23" s="132">
        <v>3031.1923286180631</v>
      </c>
      <c r="X23" s="205">
        <v>12563.7</v>
      </c>
    </row>
    <row r="24" spans="2:24" ht="9.75" customHeight="1" x14ac:dyDescent="0.15">
      <c r="B24" s="295"/>
      <c r="C24" s="296"/>
      <c r="D24" s="296">
        <v>40906</v>
      </c>
      <c r="E24" s="197"/>
      <c r="F24" s="211"/>
      <c r="G24" s="198"/>
      <c r="H24" s="211">
        <v>722</v>
      </c>
      <c r="I24" s="197"/>
      <c r="J24" s="211"/>
      <c r="K24" s="198"/>
      <c r="L24" s="211">
        <v>1797</v>
      </c>
      <c r="M24" s="197"/>
      <c r="N24" s="211"/>
      <c r="O24" s="198"/>
      <c r="P24" s="211">
        <v>985</v>
      </c>
      <c r="Q24" s="197"/>
      <c r="R24" s="211"/>
      <c r="S24" s="198"/>
      <c r="T24" s="211">
        <v>241</v>
      </c>
      <c r="U24" s="197"/>
      <c r="V24" s="211"/>
      <c r="W24" s="198"/>
      <c r="X24" s="211">
        <v>1960</v>
      </c>
    </row>
    <row r="25" spans="2:24" ht="15.75" customHeight="1" x14ac:dyDescent="0.15">
      <c r="B25" s="204"/>
      <c r="C25" s="213" t="s">
        <v>118</v>
      </c>
      <c r="D25" s="265"/>
      <c r="E25" s="187" t="s">
        <v>227</v>
      </c>
      <c r="F25" s="284"/>
      <c r="G25" s="284"/>
      <c r="H25" s="203"/>
      <c r="I25" s="187" t="s">
        <v>228</v>
      </c>
      <c r="J25" s="284"/>
      <c r="K25" s="284"/>
      <c r="L25" s="203"/>
      <c r="M25" s="187" t="s">
        <v>229</v>
      </c>
      <c r="N25" s="284"/>
      <c r="O25" s="284"/>
      <c r="P25" s="203"/>
      <c r="Q25" s="187" t="s">
        <v>230</v>
      </c>
      <c r="R25" s="284"/>
      <c r="S25" s="284"/>
      <c r="T25" s="203"/>
      <c r="U25" s="284"/>
      <c r="V25" s="284"/>
      <c r="W25" s="284"/>
      <c r="X25" s="284"/>
    </row>
    <row r="26" spans="2:24" ht="12.75" customHeight="1" x14ac:dyDescent="0.15">
      <c r="B26" s="204"/>
      <c r="C26" s="197"/>
      <c r="D26" s="210"/>
      <c r="E26" s="197"/>
      <c r="F26" s="198"/>
      <c r="G26" s="198"/>
      <c r="H26" s="210"/>
      <c r="I26" s="197"/>
      <c r="J26" s="198"/>
      <c r="K26" s="198"/>
      <c r="L26" s="210"/>
      <c r="M26" s="197"/>
      <c r="N26" s="198"/>
      <c r="O26" s="198"/>
      <c r="P26" s="210"/>
      <c r="Q26" s="197"/>
      <c r="R26" s="198"/>
      <c r="S26" s="198"/>
      <c r="T26" s="210"/>
      <c r="U26" s="132"/>
      <c r="V26" s="132"/>
      <c r="W26" s="132"/>
      <c r="X26" s="132"/>
    </row>
    <row r="27" spans="2:24" ht="12.75" customHeight="1" x14ac:dyDescent="0.15">
      <c r="B27" s="204" t="s">
        <v>124</v>
      </c>
      <c r="C27" s="132"/>
      <c r="E27" s="213" t="s">
        <v>125</v>
      </c>
      <c r="F27" s="195" t="s">
        <v>126</v>
      </c>
      <c r="G27" s="202" t="s">
        <v>127</v>
      </c>
      <c r="H27" s="195" t="s">
        <v>128</v>
      </c>
      <c r="I27" s="213" t="s">
        <v>125</v>
      </c>
      <c r="J27" s="195" t="s">
        <v>126</v>
      </c>
      <c r="K27" s="202" t="s">
        <v>127</v>
      </c>
      <c r="L27" s="195" t="s">
        <v>128</v>
      </c>
      <c r="M27" s="213" t="s">
        <v>125</v>
      </c>
      <c r="N27" s="195" t="s">
        <v>126</v>
      </c>
      <c r="O27" s="202" t="s">
        <v>127</v>
      </c>
      <c r="P27" s="195" t="s">
        <v>128</v>
      </c>
      <c r="Q27" s="213" t="s">
        <v>125</v>
      </c>
      <c r="R27" s="195" t="s">
        <v>126</v>
      </c>
      <c r="S27" s="202" t="s">
        <v>127</v>
      </c>
      <c r="T27" s="195" t="s">
        <v>128</v>
      </c>
      <c r="U27" s="132"/>
      <c r="V27" s="132"/>
      <c r="W27" s="132"/>
      <c r="X27" s="132"/>
    </row>
    <row r="28" spans="2:24" ht="12.75" customHeight="1" x14ac:dyDescent="0.15">
      <c r="B28" s="197"/>
      <c r="C28" s="198"/>
      <c r="D28" s="198"/>
      <c r="E28" s="199"/>
      <c r="F28" s="200"/>
      <c r="G28" s="201" t="s">
        <v>129</v>
      </c>
      <c r="H28" s="200"/>
      <c r="I28" s="199"/>
      <c r="J28" s="200"/>
      <c r="K28" s="201" t="s">
        <v>129</v>
      </c>
      <c r="L28" s="200"/>
      <c r="M28" s="199"/>
      <c r="N28" s="200"/>
      <c r="O28" s="201" t="s">
        <v>129</v>
      </c>
      <c r="P28" s="200"/>
      <c r="Q28" s="199"/>
      <c r="R28" s="200"/>
      <c r="S28" s="201" t="s">
        <v>129</v>
      </c>
      <c r="T28" s="200"/>
      <c r="U28" s="132"/>
      <c r="V28" s="132"/>
      <c r="W28" s="132"/>
      <c r="X28" s="132"/>
    </row>
    <row r="29" spans="2:24" ht="12.75" customHeight="1" x14ac:dyDescent="0.15">
      <c r="B29" s="204" t="s">
        <v>95</v>
      </c>
      <c r="C29" s="132">
        <v>19</v>
      </c>
      <c r="D29" s="185" t="s">
        <v>96</v>
      </c>
      <c r="E29" s="204">
        <v>735</v>
      </c>
      <c r="F29" s="205">
        <v>840</v>
      </c>
      <c r="G29" s="132">
        <v>794</v>
      </c>
      <c r="H29" s="205">
        <v>132409</v>
      </c>
      <c r="I29" s="204">
        <v>714</v>
      </c>
      <c r="J29" s="205">
        <v>819</v>
      </c>
      <c r="K29" s="132">
        <v>781</v>
      </c>
      <c r="L29" s="205">
        <v>84826</v>
      </c>
      <c r="M29" s="204">
        <v>893</v>
      </c>
      <c r="N29" s="205">
        <v>1103</v>
      </c>
      <c r="O29" s="132">
        <v>1020</v>
      </c>
      <c r="P29" s="205">
        <v>107248</v>
      </c>
      <c r="Q29" s="204">
        <v>683</v>
      </c>
      <c r="R29" s="205">
        <v>788</v>
      </c>
      <c r="S29" s="132">
        <v>721</v>
      </c>
      <c r="T29" s="205">
        <v>68937</v>
      </c>
      <c r="U29" s="132"/>
      <c r="V29" s="132"/>
      <c r="W29" s="132"/>
      <c r="X29" s="132"/>
    </row>
    <row r="30" spans="2:24" ht="12.75" customHeight="1" x14ac:dyDescent="0.15">
      <c r="B30" s="204"/>
      <c r="C30" s="132">
        <v>20</v>
      </c>
      <c r="D30" s="132"/>
      <c r="E30" s="204">
        <v>714</v>
      </c>
      <c r="F30" s="205">
        <v>998</v>
      </c>
      <c r="G30" s="132">
        <v>814</v>
      </c>
      <c r="H30" s="205">
        <v>1513239</v>
      </c>
      <c r="I30" s="204">
        <v>714</v>
      </c>
      <c r="J30" s="205">
        <v>984</v>
      </c>
      <c r="K30" s="132">
        <v>803</v>
      </c>
      <c r="L30" s="205">
        <v>1275336</v>
      </c>
      <c r="M30" s="204">
        <v>756</v>
      </c>
      <c r="N30" s="205">
        <v>1050</v>
      </c>
      <c r="O30" s="132">
        <v>899</v>
      </c>
      <c r="P30" s="205">
        <v>984721</v>
      </c>
      <c r="Q30" s="204">
        <v>662</v>
      </c>
      <c r="R30" s="205">
        <v>926</v>
      </c>
      <c r="S30" s="132">
        <v>738</v>
      </c>
      <c r="T30" s="205">
        <v>986227</v>
      </c>
      <c r="U30" s="132"/>
      <c r="V30" s="132"/>
      <c r="W30" s="132"/>
      <c r="X30" s="132"/>
    </row>
    <row r="31" spans="2:24" ht="12.75" customHeight="1" x14ac:dyDescent="0.15">
      <c r="B31" s="197"/>
      <c r="C31" s="198">
        <v>21</v>
      </c>
      <c r="D31" s="198"/>
      <c r="E31" s="197">
        <v>578</v>
      </c>
      <c r="F31" s="211">
        <v>998</v>
      </c>
      <c r="G31" s="198">
        <v>722</v>
      </c>
      <c r="H31" s="211">
        <v>1522176</v>
      </c>
      <c r="I31" s="197">
        <v>578</v>
      </c>
      <c r="J31" s="211">
        <v>924</v>
      </c>
      <c r="K31" s="198">
        <v>698</v>
      </c>
      <c r="L31" s="211">
        <v>1137034</v>
      </c>
      <c r="M31" s="197">
        <v>630</v>
      </c>
      <c r="N31" s="211">
        <v>1021</v>
      </c>
      <c r="O31" s="198">
        <v>776</v>
      </c>
      <c r="P31" s="211">
        <v>882913</v>
      </c>
      <c r="Q31" s="197">
        <v>578</v>
      </c>
      <c r="R31" s="211">
        <v>916</v>
      </c>
      <c r="S31" s="198">
        <v>681</v>
      </c>
      <c r="T31" s="211">
        <v>1184347</v>
      </c>
      <c r="U31" s="132"/>
      <c r="V31" s="132"/>
      <c r="W31" s="132"/>
      <c r="X31" s="132"/>
    </row>
    <row r="32" spans="2:24" ht="12.75" customHeight="1" x14ac:dyDescent="0.15">
      <c r="B32" s="204" t="s">
        <v>207</v>
      </c>
      <c r="C32" s="132">
        <v>4</v>
      </c>
      <c r="D32" s="132"/>
      <c r="E32" s="204">
        <v>609</v>
      </c>
      <c r="F32" s="205">
        <v>893</v>
      </c>
      <c r="G32" s="132">
        <v>728</v>
      </c>
      <c r="H32" s="205">
        <v>97660</v>
      </c>
      <c r="I32" s="204">
        <v>609</v>
      </c>
      <c r="J32" s="205">
        <v>922</v>
      </c>
      <c r="K32" s="132">
        <v>719</v>
      </c>
      <c r="L32" s="205">
        <v>75899</v>
      </c>
      <c r="M32" s="204">
        <v>788</v>
      </c>
      <c r="N32" s="205">
        <v>998</v>
      </c>
      <c r="O32" s="132">
        <v>854</v>
      </c>
      <c r="P32" s="205">
        <v>27859</v>
      </c>
      <c r="Q32" s="204">
        <v>588</v>
      </c>
      <c r="R32" s="205">
        <v>864</v>
      </c>
      <c r="S32" s="132">
        <v>686</v>
      </c>
      <c r="T32" s="205">
        <v>94237</v>
      </c>
      <c r="U32" s="132"/>
      <c r="V32" s="132"/>
      <c r="W32" s="132"/>
      <c r="X32" s="132"/>
    </row>
    <row r="33" spans="2:24" ht="12.75" customHeight="1" x14ac:dyDescent="0.15">
      <c r="B33" s="204"/>
      <c r="C33" s="132">
        <v>5</v>
      </c>
      <c r="D33" s="132"/>
      <c r="E33" s="204">
        <v>630</v>
      </c>
      <c r="F33" s="205">
        <v>893</v>
      </c>
      <c r="G33" s="132">
        <v>728</v>
      </c>
      <c r="H33" s="205">
        <v>105163</v>
      </c>
      <c r="I33" s="204">
        <v>609</v>
      </c>
      <c r="J33" s="205">
        <v>893</v>
      </c>
      <c r="K33" s="132">
        <v>712</v>
      </c>
      <c r="L33" s="205">
        <v>64855</v>
      </c>
      <c r="M33" s="204">
        <v>788</v>
      </c>
      <c r="N33" s="205">
        <v>945</v>
      </c>
      <c r="O33" s="132">
        <v>845</v>
      </c>
      <c r="P33" s="205">
        <v>23083</v>
      </c>
      <c r="Q33" s="204">
        <v>609</v>
      </c>
      <c r="R33" s="205">
        <v>813</v>
      </c>
      <c r="S33" s="132">
        <v>696</v>
      </c>
      <c r="T33" s="205">
        <v>66488</v>
      </c>
      <c r="U33" s="132"/>
      <c r="V33" s="132"/>
      <c r="W33" s="132"/>
      <c r="X33" s="132"/>
    </row>
    <row r="34" spans="2:24" ht="12.75" customHeight="1" x14ac:dyDescent="0.15">
      <c r="B34" s="204"/>
      <c r="C34" s="132">
        <v>6</v>
      </c>
      <c r="D34" s="132"/>
      <c r="E34" s="204">
        <v>609</v>
      </c>
      <c r="F34" s="205">
        <v>842</v>
      </c>
      <c r="G34" s="132">
        <v>692</v>
      </c>
      <c r="H34" s="205">
        <v>99708</v>
      </c>
      <c r="I34" s="204">
        <v>609</v>
      </c>
      <c r="J34" s="205">
        <v>840</v>
      </c>
      <c r="K34" s="132">
        <v>685</v>
      </c>
      <c r="L34" s="205">
        <v>55957</v>
      </c>
      <c r="M34" s="204">
        <v>788</v>
      </c>
      <c r="N34" s="205">
        <v>977</v>
      </c>
      <c r="O34" s="132">
        <v>852</v>
      </c>
      <c r="P34" s="205">
        <v>27513</v>
      </c>
      <c r="Q34" s="204">
        <v>609</v>
      </c>
      <c r="R34" s="205">
        <v>770</v>
      </c>
      <c r="S34" s="132">
        <v>652</v>
      </c>
      <c r="T34" s="205">
        <v>69344</v>
      </c>
      <c r="U34" s="132"/>
      <c r="V34" s="132"/>
      <c r="W34" s="132"/>
      <c r="X34" s="132"/>
    </row>
    <row r="35" spans="2:24" ht="12.75" customHeight="1" x14ac:dyDescent="0.15">
      <c r="B35" s="204"/>
      <c r="C35" s="132">
        <v>7</v>
      </c>
      <c r="D35" s="209"/>
      <c r="E35" s="204">
        <v>662</v>
      </c>
      <c r="F35" s="205">
        <v>963</v>
      </c>
      <c r="G35" s="132">
        <v>779</v>
      </c>
      <c r="H35" s="205">
        <v>69760</v>
      </c>
      <c r="I35" s="204">
        <v>609</v>
      </c>
      <c r="J35" s="205">
        <v>922</v>
      </c>
      <c r="K35" s="132">
        <v>742</v>
      </c>
      <c r="L35" s="205">
        <v>47845</v>
      </c>
      <c r="M35" s="204">
        <v>735</v>
      </c>
      <c r="N35" s="205">
        <v>977</v>
      </c>
      <c r="O35" s="132">
        <v>876</v>
      </c>
      <c r="P35" s="205">
        <v>20685</v>
      </c>
      <c r="Q35" s="204">
        <v>609</v>
      </c>
      <c r="R35" s="205">
        <v>789</v>
      </c>
      <c r="S35" s="132">
        <v>737</v>
      </c>
      <c r="T35" s="205">
        <v>76544</v>
      </c>
      <c r="U35" s="132"/>
      <c r="V35" s="132"/>
      <c r="W35" s="132"/>
      <c r="X35" s="132"/>
    </row>
    <row r="36" spans="2:24" ht="12.75" customHeight="1" x14ac:dyDescent="0.15">
      <c r="B36" s="204"/>
      <c r="C36" s="132">
        <v>8</v>
      </c>
      <c r="D36" s="209"/>
      <c r="E36" s="204">
        <v>630</v>
      </c>
      <c r="F36" s="205">
        <v>882</v>
      </c>
      <c r="G36" s="132">
        <v>750</v>
      </c>
      <c r="H36" s="205">
        <v>66319</v>
      </c>
      <c r="I36" s="204">
        <v>609</v>
      </c>
      <c r="J36" s="205">
        <v>870</v>
      </c>
      <c r="K36" s="132">
        <v>729</v>
      </c>
      <c r="L36" s="205">
        <v>47143</v>
      </c>
      <c r="M36" s="204">
        <v>756</v>
      </c>
      <c r="N36" s="205">
        <v>945</v>
      </c>
      <c r="O36" s="132">
        <v>855</v>
      </c>
      <c r="P36" s="205">
        <v>17678</v>
      </c>
      <c r="Q36" s="204">
        <v>609</v>
      </c>
      <c r="R36" s="205">
        <v>819</v>
      </c>
      <c r="S36" s="132">
        <v>722</v>
      </c>
      <c r="T36" s="205">
        <v>83354</v>
      </c>
      <c r="U36" s="132"/>
      <c r="V36" s="132"/>
      <c r="W36" s="132"/>
      <c r="X36" s="132"/>
    </row>
    <row r="37" spans="2:24" ht="12.75" customHeight="1" x14ac:dyDescent="0.15">
      <c r="B37" s="204"/>
      <c r="C37" s="132">
        <v>9</v>
      </c>
      <c r="D37" s="132"/>
      <c r="E37" s="204">
        <v>630</v>
      </c>
      <c r="F37" s="205">
        <v>897</v>
      </c>
      <c r="G37" s="132">
        <v>758</v>
      </c>
      <c r="H37" s="205">
        <v>66782</v>
      </c>
      <c r="I37" s="204">
        <v>609</v>
      </c>
      <c r="J37" s="205">
        <v>887</v>
      </c>
      <c r="K37" s="132">
        <v>746</v>
      </c>
      <c r="L37" s="205">
        <v>58433</v>
      </c>
      <c r="M37" s="204">
        <v>861</v>
      </c>
      <c r="N37" s="205">
        <v>861</v>
      </c>
      <c r="O37" s="132">
        <v>861</v>
      </c>
      <c r="P37" s="205">
        <v>10497</v>
      </c>
      <c r="Q37" s="204">
        <v>609</v>
      </c>
      <c r="R37" s="205">
        <v>819</v>
      </c>
      <c r="S37" s="132">
        <v>722</v>
      </c>
      <c r="T37" s="205">
        <v>82454</v>
      </c>
      <c r="U37" s="132"/>
      <c r="V37" s="132"/>
      <c r="W37" s="132"/>
      <c r="X37" s="132"/>
    </row>
    <row r="38" spans="2:24" ht="12.75" customHeight="1" x14ac:dyDescent="0.15">
      <c r="B38" s="204"/>
      <c r="C38" s="132">
        <v>10</v>
      </c>
      <c r="D38" s="209"/>
      <c r="E38" s="205">
        <v>661.5</v>
      </c>
      <c r="F38" s="205">
        <v>896.7</v>
      </c>
      <c r="G38" s="205">
        <v>769.84567015842481</v>
      </c>
      <c r="H38" s="205">
        <v>118043.09999999999</v>
      </c>
      <c r="I38" s="205">
        <v>630</v>
      </c>
      <c r="J38" s="205">
        <v>887.04</v>
      </c>
      <c r="K38" s="205">
        <v>756.5067183951553</v>
      </c>
      <c r="L38" s="205">
        <v>72671.799999999988</v>
      </c>
      <c r="M38" s="205">
        <v>735</v>
      </c>
      <c r="N38" s="205">
        <v>945</v>
      </c>
      <c r="O38" s="205">
        <v>860.60898138006576</v>
      </c>
      <c r="P38" s="205">
        <v>18464.3</v>
      </c>
      <c r="Q38" s="205">
        <v>609</v>
      </c>
      <c r="R38" s="205">
        <v>780.15</v>
      </c>
      <c r="S38" s="205">
        <v>719.49250511298465</v>
      </c>
      <c r="T38" s="205">
        <v>62649.9</v>
      </c>
      <c r="U38" s="132"/>
      <c r="V38" s="132"/>
      <c r="W38" s="132"/>
      <c r="X38" s="132"/>
    </row>
    <row r="39" spans="2:24" ht="12.75" customHeight="1" x14ac:dyDescent="0.15">
      <c r="B39" s="204"/>
      <c r="C39" s="132">
        <v>11</v>
      </c>
      <c r="D39" s="209"/>
      <c r="E39" s="205">
        <v>661.5</v>
      </c>
      <c r="F39" s="205">
        <v>970.2</v>
      </c>
      <c r="G39" s="205">
        <v>773.09497743406837</v>
      </c>
      <c r="H39" s="205">
        <v>137273.20000000001</v>
      </c>
      <c r="I39" s="205">
        <v>630</v>
      </c>
      <c r="J39" s="205">
        <v>916.54499999999996</v>
      </c>
      <c r="K39" s="205">
        <v>748.37924812840004</v>
      </c>
      <c r="L39" s="205">
        <v>119695.70000000001</v>
      </c>
      <c r="M39" s="205">
        <v>787.5</v>
      </c>
      <c r="N39" s="205">
        <v>955.5</v>
      </c>
      <c r="O39" s="205">
        <v>871.85022558814057</v>
      </c>
      <c r="P39" s="205">
        <v>38807.599999999999</v>
      </c>
      <c r="Q39" s="205">
        <v>609</v>
      </c>
      <c r="R39" s="205">
        <v>818.89499999999998</v>
      </c>
      <c r="S39" s="205">
        <v>740.74473392461198</v>
      </c>
      <c r="T39" s="205">
        <v>122463.40000000001</v>
      </c>
      <c r="U39" s="132"/>
      <c r="V39" s="132"/>
      <c r="W39" s="132"/>
      <c r="X39" s="132"/>
    </row>
    <row r="40" spans="2:24" ht="12.75" customHeight="1" x14ac:dyDescent="0.15">
      <c r="B40" s="197"/>
      <c r="C40" s="198">
        <v>12</v>
      </c>
      <c r="D40" s="210"/>
      <c r="E40" s="211">
        <v>661.5</v>
      </c>
      <c r="F40" s="211">
        <v>922.00500000000011</v>
      </c>
      <c r="G40" s="211">
        <v>766.31684897412833</v>
      </c>
      <c r="H40" s="211">
        <v>125948</v>
      </c>
      <c r="I40" s="211">
        <v>630</v>
      </c>
      <c r="J40" s="211">
        <v>887.04</v>
      </c>
      <c r="K40" s="211">
        <v>744.89084334994629</v>
      </c>
      <c r="L40" s="211">
        <v>57530</v>
      </c>
      <c r="M40" s="211">
        <v>787.5</v>
      </c>
      <c r="N40" s="211">
        <v>997.5</v>
      </c>
      <c r="O40" s="211">
        <v>877.87696335078522</v>
      </c>
      <c r="P40" s="211">
        <v>26477</v>
      </c>
      <c r="Q40" s="211">
        <v>630</v>
      </c>
      <c r="R40" s="211">
        <v>771.75</v>
      </c>
      <c r="S40" s="211">
        <v>741.2826969943136</v>
      </c>
      <c r="T40" s="210">
        <v>114716</v>
      </c>
      <c r="U40" s="132"/>
      <c r="V40" s="132"/>
      <c r="W40" s="132"/>
      <c r="X40" s="132"/>
    </row>
    <row r="41" spans="2:24" ht="12.75" customHeight="1" x14ac:dyDescent="0.15">
      <c r="B41" s="204" t="s">
        <v>226</v>
      </c>
      <c r="C41" s="132"/>
      <c r="E41" s="204"/>
      <c r="F41" s="205"/>
      <c r="G41" s="132"/>
      <c r="H41" s="205"/>
      <c r="I41" s="204"/>
      <c r="J41" s="205"/>
      <c r="K41" s="132"/>
      <c r="L41" s="205"/>
      <c r="M41" s="204"/>
      <c r="N41" s="205"/>
      <c r="O41" s="132"/>
      <c r="P41" s="205"/>
      <c r="Q41" s="204"/>
      <c r="R41" s="205"/>
      <c r="S41" s="132"/>
      <c r="T41" s="205"/>
      <c r="U41" s="132"/>
      <c r="V41" s="132"/>
      <c r="W41" s="132"/>
      <c r="X41" s="132"/>
    </row>
    <row r="42" spans="2:24" ht="12.75" customHeight="1" x14ac:dyDescent="0.15">
      <c r="B42" s="303">
        <v>40513</v>
      </c>
      <c r="C42" s="292"/>
      <c r="D42" s="304">
        <v>40527</v>
      </c>
      <c r="E42" s="204">
        <v>661.5</v>
      </c>
      <c r="F42" s="205">
        <v>922.00500000000011</v>
      </c>
      <c r="G42" s="132">
        <v>756.19256655324227</v>
      </c>
      <c r="H42" s="205">
        <v>65137.3</v>
      </c>
      <c r="I42" s="204">
        <v>630</v>
      </c>
      <c r="J42" s="205">
        <v>887.04</v>
      </c>
      <c r="K42" s="132">
        <v>740.3506359155358</v>
      </c>
      <c r="L42" s="205">
        <v>35253.199999999997</v>
      </c>
      <c r="M42" s="204">
        <v>787.5</v>
      </c>
      <c r="N42" s="205">
        <v>931.35</v>
      </c>
      <c r="O42" s="132">
        <v>866.23787528868365</v>
      </c>
      <c r="P42" s="205">
        <v>14995.4</v>
      </c>
      <c r="Q42" s="204">
        <v>630</v>
      </c>
      <c r="R42" s="205">
        <v>771.75</v>
      </c>
      <c r="S42" s="132">
        <v>741.1107719401233</v>
      </c>
      <c r="T42" s="205">
        <v>70178.100000000006</v>
      </c>
      <c r="U42" s="132"/>
      <c r="V42" s="132"/>
      <c r="W42" s="132"/>
      <c r="X42" s="132"/>
    </row>
    <row r="43" spans="2:24" ht="12.75" customHeight="1" x14ac:dyDescent="0.15">
      <c r="B43" s="303">
        <v>40528</v>
      </c>
      <c r="C43" s="292"/>
      <c r="D43" s="304">
        <v>40540</v>
      </c>
      <c r="E43" s="204">
        <v>682.5</v>
      </c>
      <c r="F43" s="205">
        <v>892.5</v>
      </c>
      <c r="G43" s="132">
        <v>773.58709439793051</v>
      </c>
      <c r="H43" s="205">
        <v>57181.4</v>
      </c>
      <c r="I43" s="204">
        <v>630</v>
      </c>
      <c r="J43" s="205">
        <v>887.04</v>
      </c>
      <c r="K43" s="132">
        <v>745.87690315077191</v>
      </c>
      <c r="L43" s="205">
        <v>21157.7</v>
      </c>
      <c r="M43" s="204">
        <v>787.5</v>
      </c>
      <c r="N43" s="205">
        <v>997.5</v>
      </c>
      <c r="O43" s="132">
        <v>884.94530154277697</v>
      </c>
      <c r="P43" s="205">
        <v>11025.7</v>
      </c>
      <c r="Q43" s="204">
        <v>756</v>
      </c>
      <c r="R43" s="205">
        <v>756</v>
      </c>
      <c r="S43" s="132">
        <v>756</v>
      </c>
      <c r="T43" s="205">
        <v>43670.400000000001</v>
      </c>
      <c r="U43" s="132"/>
      <c r="V43" s="132"/>
      <c r="W43" s="132"/>
      <c r="X43" s="132"/>
    </row>
    <row r="44" spans="2:24" ht="12.75" customHeight="1" x14ac:dyDescent="0.15">
      <c r="B44" s="295"/>
      <c r="C44" s="296"/>
      <c r="D44" s="296">
        <v>40906</v>
      </c>
      <c r="E44" s="266"/>
      <c r="F44" s="214"/>
      <c r="G44" s="267"/>
      <c r="H44" s="211">
        <v>3629</v>
      </c>
      <c r="I44" s="266"/>
      <c r="J44" s="214"/>
      <c r="K44" s="267"/>
      <c r="L44" s="211">
        <v>1119</v>
      </c>
      <c r="M44" s="266"/>
      <c r="N44" s="214"/>
      <c r="O44" s="267"/>
      <c r="P44" s="214">
        <v>456</v>
      </c>
      <c r="Q44" s="266"/>
      <c r="R44" s="214"/>
      <c r="S44" s="267"/>
      <c r="T44" s="214">
        <v>867</v>
      </c>
      <c r="U44" s="132"/>
      <c r="V44" s="132"/>
      <c r="W44" s="132"/>
      <c r="X44" s="132"/>
    </row>
  </sheetData>
  <phoneticPr fontId="5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U42"/>
  <sheetViews>
    <sheetView zoomScale="80" zoomScaleNormal="80" workbookViewId="0"/>
  </sheetViews>
  <sheetFormatPr defaultColWidth="7.5" defaultRowHeight="12" x14ac:dyDescent="0.15"/>
  <cols>
    <col min="1" max="1" width="1" style="185" customWidth="1"/>
    <col min="2" max="2" width="3.625" style="185" customWidth="1"/>
    <col min="3" max="3" width="8.25" style="185" customWidth="1"/>
    <col min="4" max="4" width="2.125" style="185" customWidth="1"/>
    <col min="5" max="5" width="6.5" style="185" customWidth="1"/>
    <col min="6" max="7" width="7.625" style="185" customWidth="1"/>
    <col min="8" max="8" width="9.125" style="185" customWidth="1"/>
    <col min="9" max="11" width="7.625" style="185" customWidth="1"/>
    <col min="12" max="12" width="9.125" style="185" customWidth="1"/>
    <col min="13" max="15" width="7.625" style="185" customWidth="1"/>
    <col min="16" max="16" width="9.125" style="185" customWidth="1"/>
    <col min="17" max="19" width="7.5" style="185"/>
    <col min="20" max="20" width="9.375" style="185" customWidth="1"/>
    <col min="21" max="16384" width="7.5" style="185"/>
  </cols>
  <sheetData>
    <row r="1" spans="2:21" x14ac:dyDescent="0.15">
      <c r="B1" s="185" t="s">
        <v>231</v>
      </c>
    </row>
    <row r="2" spans="2:21" x14ac:dyDescent="0.15">
      <c r="B2" s="185" t="s">
        <v>232</v>
      </c>
    </row>
    <row r="3" spans="2:21" x14ac:dyDescent="0.15">
      <c r="T3" s="186" t="s">
        <v>187</v>
      </c>
    </row>
    <row r="4" spans="2:21" ht="6" customHeight="1" x14ac:dyDescent="0.15"/>
    <row r="5" spans="2:21" ht="12.75" customHeight="1" x14ac:dyDescent="0.15">
      <c r="B5" s="187"/>
      <c r="C5" s="725" t="s">
        <v>118</v>
      </c>
      <c r="D5" s="727"/>
      <c r="E5" s="737" t="s">
        <v>233</v>
      </c>
      <c r="F5" s="738"/>
      <c r="G5" s="738"/>
      <c r="H5" s="739"/>
      <c r="I5" s="737" t="s">
        <v>234</v>
      </c>
      <c r="J5" s="738"/>
      <c r="K5" s="738"/>
      <c r="L5" s="739"/>
      <c r="M5" s="737" t="s">
        <v>235</v>
      </c>
      <c r="N5" s="738"/>
      <c r="O5" s="738"/>
      <c r="P5" s="739"/>
      <c r="Q5" s="740" t="s">
        <v>236</v>
      </c>
      <c r="R5" s="741"/>
      <c r="S5" s="741"/>
      <c r="T5" s="742"/>
    </row>
    <row r="6" spans="2:21" x14ac:dyDescent="0.15">
      <c r="B6" s="197" t="s">
        <v>237</v>
      </c>
      <c r="C6" s="198"/>
      <c r="D6" s="198"/>
      <c r="E6" s="188" t="s">
        <v>238</v>
      </c>
      <c r="F6" s="278" t="s">
        <v>239</v>
      </c>
      <c r="G6" s="305" t="s">
        <v>194</v>
      </c>
      <c r="H6" s="278" t="s">
        <v>195</v>
      </c>
      <c r="I6" s="188" t="s">
        <v>238</v>
      </c>
      <c r="J6" s="278" t="s">
        <v>239</v>
      </c>
      <c r="K6" s="305" t="s">
        <v>194</v>
      </c>
      <c r="L6" s="278" t="s">
        <v>195</v>
      </c>
      <c r="M6" s="188" t="s">
        <v>238</v>
      </c>
      <c r="N6" s="278" t="s">
        <v>239</v>
      </c>
      <c r="O6" s="305" t="s">
        <v>194</v>
      </c>
      <c r="P6" s="278" t="s">
        <v>240</v>
      </c>
      <c r="Q6" s="188" t="s">
        <v>241</v>
      </c>
      <c r="R6" s="278" t="s">
        <v>242</v>
      </c>
      <c r="S6" s="190" t="s">
        <v>194</v>
      </c>
      <c r="T6" s="278" t="s">
        <v>195</v>
      </c>
    </row>
    <row r="7" spans="2:21" x14ac:dyDescent="0.15">
      <c r="B7" s="204" t="s">
        <v>95</v>
      </c>
      <c r="C7" s="132">
        <v>19</v>
      </c>
      <c r="D7" s="185" t="s">
        <v>0</v>
      </c>
      <c r="E7" s="204">
        <v>782</v>
      </c>
      <c r="F7" s="205">
        <v>1281</v>
      </c>
      <c r="G7" s="132">
        <v>976.5</v>
      </c>
      <c r="H7" s="205">
        <v>3599028</v>
      </c>
      <c r="I7" s="204">
        <v>431</v>
      </c>
      <c r="J7" s="205">
        <v>684</v>
      </c>
      <c r="K7" s="132">
        <v>554.4</v>
      </c>
      <c r="L7" s="205">
        <v>8464370</v>
      </c>
      <c r="M7" s="204">
        <v>861</v>
      </c>
      <c r="N7" s="205">
        <v>1434</v>
      </c>
      <c r="O7" s="132">
        <v>1102.5</v>
      </c>
      <c r="P7" s="205">
        <v>7285796</v>
      </c>
      <c r="Q7" s="204">
        <v>754</v>
      </c>
      <c r="R7" s="205">
        <v>1103</v>
      </c>
      <c r="S7" s="132">
        <v>879.9</v>
      </c>
      <c r="T7" s="205">
        <v>7712966</v>
      </c>
    </row>
    <row r="8" spans="2:21" x14ac:dyDescent="0.15">
      <c r="B8" s="204"/>
      <c r="C8" s="132">
        <v>20</v>
      </c>
      <c r="D8" s="132"/>
      <c r="E8" s="204">
        <v>714</v>
      </c>
      <c r="F8" s="205">
        <v>1187</v>
      </c>
      <c r="G8" s="132">
        <v>974.4</v>
      </c>
      <c r="H8" s="205">
        <v>3779224</v>
      </c>
      <c r="I8" s="204">
        <v>441</v>
      </c>
      <c r="J8" s="205">
        <v>767</v>
      </c>
      <c r="K8" s="132">
        <v>619.5</v>
      </c>
      <c r="L8" s="205">
        <v>7598459</v>
      </c>
      <c r="M8" s="204">
        <v>777</v>
      </c>
      <c r="N8" s="205">
        <v>1323</v>
      </c>
      <c r="O8" s="132">
        <v>1064.7</v>
      </c>
      <c r="P8" s="205">
        <v>8058514</v>
      </c>
      <c r="Q8" s="204">
        <v>693</v>
      </c>
      <c r="R8" s="205">
        <v>1092</v>
      </c>
      <c r="S8" s="132">
        <v>893.55</v>
      </c>
      <c r="T8" s="205">
        <v>7830094</v>
      </c>
    </row>
    <row r="9" spans="2:21" x14ac:dyDescent="0.15">
      <c r="B9" s="197"/>
      <c r="C9" s="198">
        <v>21</v>
      </c>
      <c r="D9" s="198"/>
      <c r="E9" s="197">
        <v>641</v>
      </c>
      <c r="F9" s="211">
        <v>1134</v>
      </c>
      <c r="G9" s="198">
        <v>811</v>
      </c>
      <c r="H9" s="211">
        <v>5415188</v>
      </c>
      <c r="I9" s="197">
        <v>368</v>
      </c>
      <c r="J9" s="211">
        <v>601</v>
      </c>
      <c r="K9" s="198">
        <v>471</v>
      </c>
      <c r="L9" s="211">
        <v>11404199</v>
      </c>
      <c r="M9" s="197">
        <v>735</v>
      </c>
      <c r="N9" s="211">
        <v>1176</v>
      </c>
      <c r="O9" s="198">
        <v>893</v>
      </c>
      <c r="P9" s="211">
        <v>10844458</v>
      </c>
      <c r="Q9" s="197">
        <v>625</v>
      </c>
      <c r="R9" s="211">
        <v>1040</v>
      </c>
      <c r="S9" s="198">
        <v>771</v>
      </c>
      <c r="T9" s="211">
        <v>11703847</v>
      </c>
    </row>
    <row r="10" spans="2:21" x14ac:dyDescent="0.15">
      <c r="B10" s="204">
        <v>22</v>
      </c>
      <c r="C10" s="132">
        <v>4</v>
      </c>
      <c r="D10" s="132"/>
      <c r="E10" s="204">
        <v>693</v>
      </c>
      <c r="F10" s="205">
        <v>851</v>
      </c>
      <c r="G10" s="132">
        <v>785</v>
      </c>
      <c r="H10" s="205">
        <v>455496</v>
      </c>
      <c r="I10" s="204">
        <v>441</v>
      </c>
      <c r="J10" s="205">
        <v>526</v>
      </c>
      <c r="K10" s="132">
        <v>482</v>
      </c>
      <c r="L10" s="205">
        <v>1013686</v>
      </c>
      <c r="M10" s="204">
        <v>756</v>
      </c>
      <c r="N10" s="205">
        <v>903</v>
      </c>
      <c r="O10" s="132">
        <v>832</v>
      </c>
      <c r="P10" s="205">
        <v>880290</v>
      </c>
      <c r="Q10" s="204">
        <v>705</v>
      </c>
      <c r="R10" s="205">
        <v>840</v>
      </c>
      <c r="S10" s="132">
        <v>777</v>
      </c>
      <c r="T10" s="205">
        <v>905668</v>
      </c>
    </row>
    <row r="11" spans="2:21" x14ac:dyDescent="0.15">
      <c r="B11" s="204"/>
      <c r="C11" s="132">
        <v>5</v>
      </c>
      <c r="D11" s="209"/>
      <c r="E11" s="204">
        <v>767</v>
      </c>
      <c r="F11" s="205">
        <v>898</v>
      </c>
      <c r="G11" s="132">
        <v>830</v>
      </c>
      <c r="H11" s="205">
        <v>448227</v>
      </c>
      <c r="I11" s="204">
        <v>462</v>
      </c>
      <c r="J11" s="205">
        <v>578</v>
      </c>
      <c r="K11" s="132">
        <v>521</v>
      </c>
      <c r="L11" s="205">
        <v>985914</v>
      </c>
      <c r="M11" s="204">
        <v>798</v>
      </c>
      <c r="N11" s="205">
        <v>998</v>
      </c>
      <c r="O11" s="132">
        <v>905</v>
      </c>
      <c r="P11" s="205">
        <v>872782</v>
      </c>
      <c r="Q11" s="204">
        <v>725</v>
      </c>
      <c r="R11" s="205">
        <v>872</v>
      </c>
      <c r="S11" s="132">
        <v>794</v>
      </c>
      <c r="T11" s="205">
        <v>816770</v>
      </c>
    </row>
    <row r="12" spans="2:21" x14ac:dyDescent="0.15">
      <c r="B12" s="204"/>
      <c r="C12" s="132">
        <v>6</v>
      </c>
      <c r="D12" s="209"/>
      <c r="E12" s="204">
        <v>788</v>
      </c>
      <c r="F12" s="205">
        <v>987</v>
      </c>
      <c r="G12" s="132">
        <v>902</v>
      </c>
      <c r="H12" s="205">
        <v>438672</v>
      </c>
      <c r="I12" s="204">
        <v>504</v>
      </c>
      <c r="J12" s="205">
        <v>630</v>
      </c>
      <c r="K12" s="132">
        <v>574</v>
      </c>
      <c r="L12" s="205">
        <v>946014</v>
      </c>
      <c r="M12" s="204">
        <v>861</v>
      </c>
      <c r="N12" s="205">
        <v>1071</v>
      </c>
      <c r="O12" s="132">
        <v>961</v>
      </c>
      <c r="P12" s="205">
        <v>808229</v>
      </c>
      <c r="Q12" s="204">
        <v>767</v>
      </c>
      <c r="R12" s="205">
        <v>914</v>
      </c>
      <c r="S12" s="132">
        <v>840</v>
      </c>
      <c r="T12" s="205">
        <v>813643</v>
      </c>
    </row>
    <row r="13" spans="2:21" x14ac:dyDescent="0.15">
      <c r="B13" s="204"/>
      <c r="C13" s="132">
        <v>7</v>
      </c>
      <c r="D13" s="132"/>
      <c r="E13" s="204">
        <v>777</v>
      </c>
      <c r="F13" s="205">
        <v>977</v>
      </c>
      <c r="G13" s="132">
        <v>890</v>
      </c>
      <c r="H13" s="205">
        <v>361666</v>
      </c>
      <c r="I13" s="204">
        <v>462</v>
      </c>
      <c r="J13" s="205">
        <v>623</v>
      </c>
      <c r="K13" s="132">
        <v>566</v>
      </c>
      <c r="L13" s="205">
        <v>599450</v>
      </c>
      <c r="M13" s="204">
        <v>819</v>
      </c>
      <c r="N13" s="205">
        <v>1029</v>
      </c>
      <c r="O13" s="132">
        <v>916</v>
      </c>
      <c r="P13" s="205">
        <v>614879</v>
      </c>
      <c r="Q13" s="204">
        <v>714</v>
      </c>
      <c r="R13" s="205">
        <v>872</v>
      </c>
      <c r="S13" s="132">
        <v>802</v>
      </c>
      <c r="T13" s="205">
        <v>673515</v>
      </c>
    </row>
    <row r="14" spans="2:21" x14ac:dyDescent="0.15">
      <c r="B14" s="204"/>
      <c r="C14" s="132">
        <v>8</v>
      </c>
      <c r="D14" s="132"/>
      <c r="E14" s="204">
        <v>735</v>
      </c>
      <c r="F14" s="204">
        <v>1008</v>
      </c>
      <c r="G14" s="204">
        <v>890.4837749180524</v>
      </c>
      <c r="H14" s="204">
        <v>393067.5</v>
      </c>
      <c r="I14" s="204">
        <v>420</v>
      </c>
      <c r="J14" s="204">
        <v>546</v>
      </c>
      <c r="K14" s="204">
        <v>488.17751602319453</v>
      </c>
      <c r="L14" s="204">
        <v>761358.1</v>
      </c>
      <c r="M14" s="204">
        <v>798</v>
      </c>
      <c r="N14" s="204">
        <v>1071</v>
      </c>
      <c r="O14" s="204">
        <v>929.94402074503773</v>
      </c>
      <c r="P14" s="204">
        <v>757583.3</v>
      </c>
      <c r="Q14" s="204">
        <v>714</v>
      </c>
      <c r="R14" s="204">
        <v>882</v>
      </c>
      <c r="S14" s="204">
        <v>787.03644900436495</v>
      </c>
      <c r="T14" s="205">
        <v>763626.8</v>
      </c>
      <c r="U14" s="204"/>
    </row>
    <row r="15" spans="2:21" x14ac:dyDescent="0.15">
      <c r="B15" s="204"/>
      <c r="C15" s="132">
        <v>9</v>
      </c>
      <c r="D15" s="132"/>
      <c r="E15" s="204">
        <v>861</v>
      </c>
      <c r="F15" s="204">
        <v>1039.5</v>
      </c>
      <c r="G15" s="204">
        <v>947.70859729595384</v>
      </c>
      <c r="H15" s="204">
        <v>444633.5</v>
      </c>
      <c r="I15" s="204">
        <v>451.5</v>
      </c>
      <c r="J15" s="204">
        <v>588</v>
      </c>
      <c r="K15" s="204">
        <v>523.58087780938956</v>
      </c>
      <c r="L15" s="204">
        <v>1028360.5</v>
      </c>
      <c r="M15" s="204">
        <v>850.5</v>
      </c>
      <c r="N15" s="204">
        <v>1113</v>
      </c>
      <c r="O15" s="204">
        <v>997.91417536427639</v>
      </c>
      <c r="P15" s="204">
        <v>861785.4</v>
      </c>
      <c r="Q15" s="204">
        <v>745.5</v>
      </c>
      <c r="R15" s="204">
        <v>913.5</v>
      </c>
      <c r="S15" s="204">
        <v>844.75424943386292</v>
      </c>
      <c r="T15" s="205">
        <v>931467</v>
      </c>
      <c r="U15" s="132"/>
    </row>
    <row r="16" spans="2:21" x14ac:dyDescent="0.15">
      <c r="B16" s="204"/>
      <c r="C16" s="132">
        <v>10</v>
      </c>
      <c r="D16" s="209"/>
      <c r="E16" s="205">
        <v>759.15</v>
      </c>
      <c r="F16" s="205">
        <v>966</v>
      </c>
      <c r="G16" s="205">
        <v>875.34059880686675</v>
      </c>
      <c r="H16" s="205">
        <v>401167.1</v>
      </c>
      <c r="I16" s="205">
        <v>428.40000000000003</v>
      </c>
      <c r="J16" s="205">
        <v>567</v>
      </c>
      <c r="K16" s="205">
        <v>504.88051723164381</v>
      </c>
      <c r="L16" s="205">
        <v>973820.7</v>
      </c>
      <c r="M16" s="205">
        <v>798</v>
      </c>
      <c r="N16" s="205">
        <v>1029</v>
      </c>
      <c r="O16" s="205">
        <v>935.5960618566196</v>
      </c>
      <c r="P16" s="205">
        <v>719679.70000000007</v>
      </c>
      <c r="Q16" s="205">
        <v>766.5</v>
      </c>
      <c r="R16" s="205">
        <v>903</v>
      </c>
      <c r="S16" s="205">
        <v>837.32251381881156</v>
      </c>
      <c r="T16" s="205">
        <v>937452.7</v>
      </c>
      <c r="U16" s="132"/>
    </row>
    <row r="17" spans="2:21" x14ac:dyDescent="0.15">
      <c r="B17" s="204"/>
      <c r="C17" s="132">
        <v>11</v>
      </c>
      <c r="D17" s="209"/>
      <c r="E17" s="205">
        <v>756</v>
      </c>
      <c r="F17" s="205">
        <v>987</v>
      </c>
      <c r="G17" s="205">
        <v>847.99523052161419</v>
      </c>
      <c r="H17" s="205">
        <v>582963.29999999993</v>
      </c>
      <c r="I17" s="205">
        <v>430.5</v>
      </c>
      <c r="J17" s="205">
        <v>546</v>
      </c>
      <c r="K17" s="205">
        <v>490.27221670890503</v>
      </c>
      <c r="L17" s="205">
        <v>1301175.0999999999</v>
      </c>
      <c r="M17" s="205">
        <v>777</v>
      </c>
      <c r="N17" s="205">
        <v>997.5</v>
      </c>
      <c r="O17" s="205">
        <v>902.64047533585608</v>
      </c>
      <c r="P17" s="205">
        <v>1003238.1999999998</v>
      </c>
      <c r="Q17" s="205">
        <v>745.5</v>
      </c>
      <c r="R17" s="205">
        <v>934.5</v>
      </c>
      <c r="S17" s="205">
        <v>828.93448564655534</v>
      </c>
      <c r="T17" s="205">
        <v>1263546</v>
      </c>
      <c r="U17" s="132"/>
    </row>
    <row r="18" spans="2:21" x14ac:dyDescent="0.15">
      <c r="B18" s="197"/>
      <c r="C18" s="198">
        <v>12</v>
      </c>
      <c r="D18" s="210"/>
      <c r="E18" s="211">
        <v>819</v>
      </c>
      <c r="F18" s="211">
        <v>1102.5</v>
      </c>
      <c r="G18" s="211">
        <v>938.3247305631262</v>
      </c>
      <c r="H18" s="211">
        <v>451614.50000000006</v>
      </c>
      <c r="I18" s="211">
        <v>435.75</v>
      </c>
      <c r="J18" s="211">
        <v>546</v>
      </c>
      <c r="K18" s="211">
        <v>483.77175683486001</v>
      </c>
      <c r="L18" s="211">
        <v>908188</v>
      </c>
      <c r="M18" s="211">
        <v>871.5</v>
      </c>
      <c r="N18" s="211">
        <v>1081.5</v>
      </c>
      <c r="O18" s="211">
        <v>958.15537187536086</v>
      </c>
      <c r="P18" s="211">
        <v>725658.8</v>
      </c>
      <c r="Q18" s="211">
        <v>819</v>
      </c>
      <c r="R18" s="211">
        <v>1071</v>
      </c>
      <c r="S18" s="211">
        <v>931.68780291389271</v>
      </c>
      <c r="T18" s="210">
        <v>971935.99999999988</v>
      </c>
      <c r="U18" s="132"/>
    </row>
    <row r="19" spans="2:21" ht="11.1" customHeight="1" x14ac:dyDescent="0.15">
      <c r="B19" s="194"/>
      <c r="C19" s="289">
        <v>40513</v>
      </c>
      <c r="E19" s="204">
        <v>819</v>
      </c>
      <c r="F19" s="205">
        <v>935.97</v>
      </c>
      <c r="G19" s="132">
        <v>887.97620425430011</v>
      </c>
      <c r="H19" s="205">
        <v>20959.900000000001</v>
      </c>
      <c r="I19" s="204">
        <v>462</v>
      </c>
      <c r="J19" s="205">
        <v>546</v>
      </c>
      <c r="K19" s="132">
        <v>503.22433045846583</v>
      </c>
      <c r="L19" s="205">
        <v>58405.9</v>
      </c>
      <c r="M19" s="204">
        <v>871.5</v>
      </c>
      <c r="N19" s="205">
        <v>978.6</v>
      </c>
      <c r="O19" s="132">
        <v>931.36565966946466</v>
      </c>
      <c r="P19" s="205">
        <v>39509.4</v>
      </c>
      <c r="Q19" s="204">
        <v>819</v>
      </c>
      <c r="R19" s="205">
        <v>924</v>
      </c>
      <c r="S19" s="132">
        <v>871.40122582181129</v>
      </c>
      <c r="T19" s="205">
        <v>55294.3</v>
      </c>
    </row>
    <row r="20" spans="2:21" ht="11.1" customHeight="1" x14ac:dyDescent="0.15">
      <c r="B20" s="204"/>
      <c r="C20" s="289">
        <v>40514</v>
      </c>
      <c r="E20" s="204">
        <v>829.5</v>
      </c>
      <c r="F20" s="205">
        <v>934.5</v>
      </c>
      <c r="G20" s="132">
        <v>886.33335972761108</v>
      </c>
      <c r="H20" s="205">
        <v>8113</v>
      </c>
      <c r="I20" s="204">
        <v>462</v>
      </c>
      <c r="J20" s="205">
        <v>546</v>
      </c>
      <c r="K20" s="132">
        <v>499.46901189860324</v>
      </c>
      <c r="L20" s="205">
        <v>27339.7</v>
      </c>
      <c r="M20" s="204">
        <v>876.75</v>
      </c>
      <c r="N20" s="205">
        <v>976.5</v>
      </c>
      <c r="O20" s="132">
        <v>924.61393563315107</v>
      </c>
      <c r="P20" s="205">
        <v>19037.099999999999</v>
      </c>
      <c r="Q20" s="204">
        <v>819</v>
      </c>
      <c r="R20" s="205">
        <v>924</v>
      </c>
      <c r="S20" s="132">
        <v>873.75</v>
      </c>
      <c r="T20" s="205">
        <v>27081.4</v>
      </c>
    </row>
    <row r="21" spans="2:21" ht="11.1" customHeight="1" x14ac:dyDescent="0.15">
      <c r="B21" s="204"/>
      <c r="C21" s="289">
        <v>40515</v>
      </c>
      <c r="E21" s="204">
        <v>840</v>
      </c>
      <c r="F21" s="205">
        <v>945</v>
      </c>
      <c r="G21" s="132">
        <v>893.10171178752432</v>
      </c>
      <c r="H21" s="205">
        <v>17989.099999999999</v>
      </c>
      <c r="I21" s="204">
        <v>451.5</v>
      </c>
      <c r="J21" s="205">
        <v>546</v>
      </c>
      <c r="K21" s="132">
        <v>494.5984586004638</v>
      </c>
      <c r="L21" s="205">
        <v>47585.1</v>
      </c>
      <c r="M21" s="204">
        <v>882</v>
      </c>
      <c r="N21" s="205">
        <v>987</v>
      </c>
      <c r="O21" s="132">
        <v>930.59543131564794</v>
      </c>
      <c r="P21" s="205">
        <v>44747.5</v>
      </c>
      <c r="Q21" s="204">
        <v>840</v>
      </c>
      <c r="R21" s="205">
        <v>934.5</v>
      </c>
      <c r="S21" s="132">
        <v>881.70856199493437</v>
      </c>
      <c r="T21" s="205">
        <v>33822.199999999997</v>
      </c>
    </row>
    <row r="22" spans="2:21" ht="11.1" customHeight="1" x14ac:dyDescent="0.15">
      <c r="B22" s="204"/>
      <c r="C22" s="289">
        <v>40518</v>
      </c>
      <c r="E22" s="204">
        <v>840</v>
      </c>
      <c r="F22" s="205">
        <v>945</v>
      </c>
      <c r="G22" s="132">
        <v>892.11339278149615</v>
      </c>
      <c r="H22" s="205">
        <v>31217.5</v>
      </c>
      <c r="I22" s="204">
        <v>451.5</v>
      </c>
      <c r="J22" s="205">
        <v>546</v>
      </c>
      <c r="K22" s="132">
        <v>494.35282875278898</v>
      </c>
      <c r="L22" s="205">
        <v>71308</v>
      </c>
      <c r="M22" s="204">
        <v>882</v>
      </c>
      <c r="N22" s="205">
        <v>987</v>
      </c>
      <c r="O22" s="132">
        <v>937.89354401595847</v>
      </c>
      <c r="P22" s="205">
        <v>55269</v>
      </c>
      <c r="Q22" s="204">
        <v>840</v>
      </c>
      <c r="R22" s="205">
        <v>945</v>
      </c>
      <c r="S22" s="132">
        <v>887.46982545524406</v>
      </c>
      <c r="T22" s="205">
        <v>79962.5</v>
      </c>
    </row>
    <row r="23" spans="2:21" ht="11.1" customHeight="1" x14ac:dyDescent="0.15">
      <c r="B23" s="204"/>
      <c r="C23" s="289">
        <v>40519</v>
      </c>
      <c r="E23" s="204">
        <v>850.5</v>
      </c>
      <c r="F23" s="205">
        <v>945</v>
      </c>
      <c r="G23" s="132">
        <v>892.99206727246099</v>
      </c>
      <c r="H23" s="205">
        <v>10448.700000000001</v>
      </c>
      <c r="I23" s="204">
        <v>441</v>
      </c>
      <c r="J23" s="205">
        <v>535.5</v>
      </c>
      <c r="K23" s="132">
        <v>487.91993489182835</v>
      </c>
      <c r="L23" s="205">
        <v>24524.1</v>
      </c>
      <c r="M23" s="204">
        <v>892.5</v>
      </c>
      <c r="N23" s="205">
        <v>987</v>
      </c>
      <c r="O23" s="132">
        <v>940.82836398579934</v>
      </c>
      <c r="P23" s="205">
        <v>24514.5</v>
      </c>
      <c r="Q23" s="204">
        <v>871.5</v>
      </c>
      <c r="R23" s="205">
        <v>945</v>
      </c>
      <c r="S23" s="132">
        <v>903.85701301076972</v>
      </c>
      <c r="T23" s="205">
        <v>23335.200000000001</v>
      </c>
    </row>
    <row r="24" spans="2:21" ht="11.1" customHeight="1" x14ac:dyDescent="0.15">
      <c r="B24" s="204"/>
      <c r="C24" s="289">
        <v>40520</v>
      </c>
      <c r="E24" s="204">
        <v>850.5</v>
      </c>
      <c r="F24" s="205">
        <v>955.5</v>
      </c>
      <c r="G24" s="132">
        <v>901.65629326745807</v>
      </c>
      <c r="H24" s="205">
        <v>31408.2</v>
      </c>
      <c r="I24" s="204">
        <v>441</v>
      </c>
      <c r="J24" s="205">
        <v>533.4</v>
      </c>
      <c r="K24" s="132">
        <v>482.22234664755473</v>
      </c>
      <c r="L24" s="205">
        <v>65875.899999999994</v>
      </c>
      <c r="M24" s="204">
        <v>892.5</v>
      </c>
      <c r="N24" s="205">
        <v>997.5</v>
      </c>
      <c r="O24" s="132">
        <v>945.48335754629886</v>
      </c>
      <c r="P24" s="205">
        <v>40753.1</v>
      </c>
      <c r="Q24" s="204">
        <v>871.5</v>
      </c>
      <c r="R24" s="205">
        <v>945</v>
      </c>
      <c r="S24" s="132">
        <v>905.76218974181961</v>
      </c>
      <c r="T24" s="205">
        <v>66891.199999999997</v>
      </c>
    </row>
    <row r="25" spans="2:21" ht="11.1" customHeight="1" x14ac:dyDescent="0.15">
      <c r="B25" s="204"/>
      <c r="C25" s="289">
        <v>40521</v>
      </c>
      <c r="E25" s="204">
        <v>850.5</v>
      </c>
      <c r="F25" s="205">
        <v>945</v>
      </c>
      <c r="G25" s="132">
        <v>899.35541707031427</v>
      </c>
      <c r="H25" s="205">
        <v>13549.8</v>
      </c>
      <c r="I25" s="204">
        <v>441</v>
      </c>
      <c r="J25" s="205">
        <v>538.65</v>
      </c>
      <c r="K25" s="132">
        <v>484.15439770554485</v>
      </c>
      <c r="L25" s="205">
        <v>29002.799999999999</v>
      </c>
      <c r="M25" s="204">
        <v>892.5</v>
      </c>
      <c r="N25" s="205">
        <v>997.5</v>
      </c>
      <c r="O25" s="132">
        <v>943.83511536297135</v>
      </c>
      <c r="P25" s="205">
        <v>15731.2</v>
      </c>
      <c r="Q25" s="204">
        <v>871.5</v>
      </c>
      <c r="R25" s="205">
        <v>945</v>
      </c>
      <c r="S25" s="132">
        <v>904.99817959040786</v>
      </c>
      <c r="T25" s="205">
        <v>26419</v>
      </c>
    </row>
    <row r="26" spans="2:21" ht="11.1" customHeight="1" x14ac:dyDescent="0.15">
      <c r="B26" s="204"/>
      <c r="C26" s="289">
        <v>40522</v>
      </c>
      <c r="E26" s="204">
        <v>861</v>
      </c>
      <c r="F26" s="205">
        <v>960.75</v>
      </c>
      <c r="G26" s="132">
        <v>912.53121670573194</v>
      </c>
      <c r="H26" s="205">
        <v>10956.9</v>
      </c>
      <c r="I26" s="204">
        <v>441</v>
      </c>
      <c r="J26" s="205">
        <v>525</v>
      </c>
      <c r="K26" s="132">
        <v>483.4883181868355</v>
      </c>
      <c r="L26" s="205">
        <v>27432.5</v>
      </c>
      <c r="M26" s="204">
        <v>892.5</v>
      </c>
      <c r="N26" s="205">
        <v>987</v>
      </c>
      <c r="O26" s="132">
        <v>947.38349577974293</v>
      </c>
      <c r="P26" s="205">
        <v>25659.200000000001</v>
      </c>
      <c r="Q26" s="204">
        <v>871.5</v>
      </c>
      <c r="R26" s="205">
        <v>966</v>
      </c>
      <c r="S26" s="132">
        <v>917.1706952117861</v>
      </c>
      <c r="T26" s="205">
        <v>44804.7</v>
      </c>
    </row>
    <row r="27" spans="2:21" ht="11.1" customHeight="1" x14ac:dyDescent="0.15">
      <c r="B27" s="204"/>
      <c r="C27" s="289">
        <v>40525</v>
      </c>
      <c r="E27" s="204">
        <v>861</v>
      </c>
      <c r="F27" s="205">
        <v>966</v>
      </c>
      <c r="G27" s="132">
        <v>914.29665596029713</v>
      </c>
      <c r="H27" s="205">
        <v>51558.9</v>
      </c>
      <c r="I27" s="204">
        <v>441</v>
      </c>
      <c r="J27" s="205">
        <v>525</v>
      </c>
      <c r="K27" s="132">
        <v>484.03059212373023</v>
      </c>
      <c r="L27" s="205">
        <v>92604.6</v>
      </c>
      <c r="M27" s="204">
        <v>892.5</v>
      </c>
      <c r="N27" s="205">
        <v>987</v>
      </c>
      <c r="O27" s="132">
        <v>942.67984329687908</v>
      </c>
      <c r="P27" s="205">
        <v>87213.1</v>
      </c>
      <c r="Q27" s="204">
        <v>871.5</v>
      </c>
      <c r="R27" s="205">
        <v>966</v>
      </c>
      <c r="S27" s="132">
        <v>917.97127177857089</v>
      </c>
      <c r="T27" s="205">
        <v>94591.1</v>
      </c>
    </row>
    <row r="28" spans="2:21" ht="11.1" customHeight="1" x14ac:dyDescent="0.15">
      <c r="B28" s="204"/>
      <c r="C28" s="289">
        <v>40526</v>
      </c>
      <c r="E28" s="204">
        <v>882</v>
      </c>
      <c r="F28" s="205">
        <v>987</v>
      </c>
      <c r="G28" s="132">
        <v>934.70296049861054</v>
      </c>
      <c r="H28" s="205">
        <v>11800.2</v>
      </c>
      <c r="I28" s="204">
        <v>441</v>
      </c>
      <c r="J28" s="205">
        <v>514.5</v>
      </c>
      <c r="K28" s="132">
        <v>478.34308480364245</v>
      </c>
      <c r="L28" s="205">
        <v>28705.5</v>
      </c>
      <c r="M28" s="204">
        <v>924</v>
      </c>
      <c r="N28" s="205">
        <v>1029</v>
      </c>
      <c r="O28" s="132">
        <v>971.82425031822584</v>
      </c>
      <c r="P28" s="205">
        <v>19301</v>
      </c>
      <c r="Q28" s="204">
        <v>861</v>
      </c>
      <c r="R28" s="205">
        <v>966</v>
      </c>
      <c r="S28" s="132">
        <v>912.50199469071163</v>
      </c>
      <c r="T28" s="205">
        <v>24042.6</v>
      </c>
    </row>
    <row r="29" spans="2:21" ht="11.1" customHeight="1" x14ac:dyDescent="0.15">
      <c r="B29" s="204"/>
      <c r="C29" s="289">
        <v>40527</v>
      </c>
      <c r="E29" s="204">
        <v>882</v>
      </c>
      <c r="F29" s="205">
        <v>987</v>
      </c>
      <c r="G29" s="132">
        <v>935.08935852133754</v>
      </c>
      <c r="H29" s="205">
        <v>16905.599999999999</v>
      </c>
      <c r="I29" s="204">
        <v>441</v>
      </c>
      <c r="J29" s="205">
        <v>514.5</v>
      </c>
      <c r="K29" s="132">
        <v>479.31161220459916</v>
      </c>
      <c r="L29" s="205">
        <v>44519.1</v>
      </c>
      <c r="M29" s="204">
        <v>924</v>
      </c>
      <c r="N29" s="205">
        <v>1029</v>
      </c>
      <c r="O29" s="132">
        <v>973.26439332981897</v>
      </c>
      <c r="P29" s="205">
        <v>38273.4</v>
      </c>
      <c r="Q29" s="204">
        <v>861</v>
      </c>
      <c r="R29" s="205">
        <v>966</v>
      </c>
      <c r="S29" s="132">
        <v>914.32623311053817</v>
      </c>
      <c r="T29" s="205">
        <v>39690.5</v>
      </c>
    </row>
    <row r="30" spans="2:21" ht="11.1" customHeight="1" x14ac:dyDescent="0.15">
      <c r="B30" s="204"/>
      <c r="C30" s="289">
        <v>40528</v>
      </c>
      <c r="E30" s="204">
        <v>882</v>
      </c>
      <c r="F30" s="205">
        <v>987</v>
      </c>
      <c r="G30" s="132">
        <v>934.23034043400378</v>
      </c>
      <c r="H30" s="205">
        <v>9411.5</v>
      </c>
      <c r="I30" s="204">
        <v>435.75</v>
      </c>
      <c r="J30" s="205">
        <v>519.75</v>
      </c>
      <c r="K30" s="132">
        <v>484.55912121933801</v>
      </c>
      <c r="L30" s="205">
        <v>19398.599999999999</v>
      </c>
      <c r="M30" s="204">
        <v>924</v>
      </c>
      <c r="N30" s="205">
        <v>1029</v>
      </c>
      <c r="O30" s="132">
        <v>975.5517463984778</v>
      </c>
      <c r="P30" s="205">
        <v>16807.400000000001</v>
      </c>
      <c r="Q30" s="204">
        <v>862.05000000000007</v>
      </c>
      <c r="R30" s="205">
        <v>966</v>
      </c>
      <c r="S30" s="132">
        <v>914.82805910675745</v>
      </c>
      <c r="T30" s="205">
        <v>21560.3</v>
      </c>
    </row>
    <row r="31" spans="2:21" ht="11.1" customHeight="1" x14ac:dyDescent="0.15">
      <c r="B31" s="204"/>
      <c r="C31" s="289">
        <v>40529</v>
      </c>
      <c r="E31" s="204">
        <v>924</v>
      </c>
      <c r="F31" s="205">
        <v>1029</v>
      </c>
      <c r="G31" s="132">
        <v>976.1164476227284</v>
      </c>
      <c r="H31" s="205">
        <v>21748.9</v>
      </c>
      <c r="I31" s="204">
        <v>441</v>
      </c>
      <c r="J31" s="205">
        <v>514.5</v>
      </c>
      <c r="K31" s="132">
        <v>477.85200757684481</v>
      </c>
      <c r="L31" s="205">
        <v>31416.799999999999</v>
      </c>
      <c r="M31" s="204">
        <v>955.5</v>
      </c>
      <c r="N31" s="205">
        <v>1050</v>
      </c>
      <c r="O31" s="132">
        <v>1005.1707315164132</v>
      </c>
      <c r="P31" s="205">
        <v>29263.200000000001</v>
      </c>
      <c r="Q31" s="204">
        <v>871.5</v>
      </c>
      <c r="R31" s="205">
        <v>976.5</v>
      </c>
      <c r="S31" s="132">
        <v>924.09241586295286</v>
      </c>
      <c r="T31" s="205">
        <v>53429</v>
      </c>
    </row>
    <row r="32" spans="2:21" ht="11.1" customHeight="1" x14ac:dyDescent="0.15">
      <c r="B32" s="204"/>
      <c r="C32" s="289">
        <v>40532</v>
      </c>
      <c r="E32" s="204">
        <v>924</v>
      </c>
      <c r="F32" s="205">
        <v>1029</v>
      </c>
      <c r="G32" s="132">
        <v>971.42256166942173</v>
      </c>
      <c r="H32" s="205">
        <v>30195.599999999999</v>
      </c>
      <c r="I32" s="204">
        <v>441</v>
      </c>
      <c r="J32" s="205">
        <v>514.5</v>
      </c>
      <c r="K32" s="132">
        <v>474.51880923921277</v>
      </c>
      <c r="L32" s="205">
        <v>63280.9</v>
      </c>
      <c r="M32" s="204">
        <v>955.5</v>
      </c>
      <c r="N32" s="205">
        <v>1050</v>
      </c>
      <c r="O32" s="132">
        <v>998.1846037163449</v>
      </c>
      <c r="P32" s="205">
        <v>54064.2</v>
      </c>
      <c r="Q32" s="204">
        <v>871.5</v>
      </c>
      <c r="R32" s="205">
        <v>976.5</v>
      </c>
      <c r="S32" s="132">
        <v>926.9493983918544</v>
      </c>
      <c r="T32" s="205">
        <v>68543.3</v>
      </c>
    </row>
    <row r="33" spans="2:21" ht="11.1" customHeight="1" x14ac:dyDescent="0.15">
      <c r="B33" s="204"/>
      <c r="C33" s="289">
        <v>40533</v>
      </c>
      <c r="E33" s="204">
        <v>987</v>
      </c>
      <c r="F33" s="205">
        <v>1092</v>
      </c>
      <c r="G33" s="132">
        <v>1032.6640269038837</v>
      </c>
      <c r="H33" s="205">
        <v>9407</v>
      </c>
      <c r="I33" s="204">
        <v>441</v>
      </c>
      <c r="J33" s="205">
        <v>514.5</v>
      </c>
      <c r="K33" s="132">
        <v>481.46026974951843</v>
      </c>
      <c r="L33" s="205">
        <v>28945.8</v>
      </c>
      <c r="M33" s="204">
        <v>966</v>
      </c>
      <c r="N33" s="205">
        <v>1071</v>
      </c>
      <c r="O33" s="132">
        <v>1020.0714391493643</v>
      </c>
      <c r="P33" s="205">
        <v>13095.4</v>
      </c>
      <c r="Q33" s="204">
        <v>955.5</v>
      </c>
      <c r="R33" s="205">
        <v>1029</v>
      </c>
      <c r="S33" s="132">
        <v>986.18927022631806</v>
      </c>
      <c r="T33" s="205">
        <v>23863</v>
      </c>
    </row>
    <row r="34" spans="2:21" ht="11.1" customHeight="1" x14ac:dyDescent="0.15">
      <c r="B34" s="204"/>
      <c r="C34" s="289">
        <v>40534</v>
      </c>
      <c r="E34" s="204">
        <v>997.5</v>
      </c>
      <c r="F34" s="205">
        <v>1102.5</v>
      </c>
      <c r="G34" s="132">
        <v>1044.0016926440512</v>
      </c>
      <c r="H34" s="205">
        <v>26612.7</v>
      </c>
      <c r="I34" s="204">
        <v>441</v>
      </c>
      <c r="J34" s="205">
        <v>514.5</v>
      </c>
      <c r="K34" s="132">
        <v>482.48755223934131</v>
      </c>
      <c r="L34" s="205">
        <v>57988.6</v>
      </c>
      <c r="M34" s="204">
        <v>966</v>
      </c>
      <c r="N34" s="205">
        <v>1081.5</v>
      </c>
      <c r="O34" s="132">
        <v>1026.2779758440051</v>
      </c>
      <c r="P34" s="205">
        <v>39538.400000000001</v>
      </c>
      <c r="Q34" s="204">
        <v>966</v>
      </c>
      <c r="R34" s="205">
        <v>1029</v>
      </c>
      <c r="S34" s="132">
        <v>997.80286348222887</v>
      </c>
      <c r="T34" s="205">
        <v>46032.1</v>
      </c>
    </row>
    <row r="35" spans="2:21" ht="11.1" customHeight="1" x14ac:dyDescent="0.15">
      <c r="B35" s="204"/>
      <c r="C35" s="289">
        <v>40536</v>
      </c>
      <c r="E35" s="204">
        <v>997.5</v>
      </c>
      <c r="F35" s="205">
        <v>1102.5</v>
      </c>
      <c r="G35" s="132">
        <v>1046.7306789069169</v>
      </c>
      <c r="H35" s="205">
        <v>27963.8</v>
      </c>
      <c r="I35" s="204">
        <v>441</v>
      </c>
      <c r="J35" s="205">
        <v>514.5</v>
      </c>
      <c r="K35" s="132">
        <v>479.66757697220629</v>
      </c>
      <c r="L35" s="205">
        <v>44278</v>
      </c>
      <c r="M35" s="204">
        <v>966</v>
      </c>
      <c r="N35" s="205">
        <v>1071</v>
      </c>
      <c r="O35" s="132">
        <v>1026.9109412063706</v>
      </c>
      <c r="P35" s="205">
        <v>40770.5</v>
      </c>
      <c r="Q35" s="204">
        <v>966</v>
      </c>
      <c r="R35" s="205">
        <v>1039.5</v>
      </c>
      <c r="S35" s="132">
        <v>1000.0391985165347</v>
      </c>
      <c r="T35" s="205">
        <v>50314.6</v>
      </c>
    </row>
    <row r="36" spans="2:21" ht="11.1" customHeight="1" x14ac:dyDescent="0.15">
      <c r="B36" s="204"/>
      <c r="C36" s="289">
        <v>40539</v>
      </c>
      <c r="E36" s="204">
        <v>997.5</v>
      </c>
      <c r="F36" s="205">
        <v>1102.5</v>
      </c>
      <c r="G36" s="132">
        <v>1048.908375356971</v>
      </c>
      <c r="H36" s="205">
        <v>52614.8</v>
      </c>
      <c r="I36" s="204">
        <v>441</v>
      </c>
      <c r="J36" s="205">
        <v>514.5</v>
      </c>
      <c r="K36" s="132">
        <v>474.77801076673313</v>
      </c>
      <c r="L36" s="205">
        <v>93887.7</v>
      </c>
      <c r="M36" s="204">
        <v>966</v>
      </c>
      <c r="N36" s="205">
        <v>1071</v>
      </c>
      <c r="O36" s="132">
        <v>1019.0501945000774</v>
      </c>
      <c r="P36" s="205">
        <v>70027.7</v>
      </c>
      <c r="Q36" s="204">
        <v>966</v>
      </c>
      <c r="R36" s="205">
        <v>1050</v>
      </c>
      <c r="S36" s="132">
        <v>1003.9426085827433</v>
      </c>
      <c r="T36" s="205">
        <v>103389.2</v>
      </c>
    </row>
    <row r="37" spans="2:21" ht="11.1" customHeight="1" x14ac:dyDescent="0.15">
      <c r="B37" s="204"/>
      <c r="C37" s="289">
        <v>40540</v>
      </c>
      <c r="D37" s="132"/>
      <c r="E37" s="204">
        <v>945</v>
      </c>
      <c r="F37" s="205">
        <v>1050</v>
      </c>
      <c r="G37" s="132">
        <v>1001.3589203675343</v>
      </c>
      <c r="H37" s="205">
        <v>15882</v>
      </c>
      <c r="I37" s="204">
        <v>441</v>
      </c>
      <c r="J37" s="205">
        <v>514.5</v>
      </c>
      <c r="K37" s="132">
        <v>478.69215233698793</v>
      </c>
      <c r="L37" s="205">
        <v>24021.4</v>
      </c>
      <c r="M37" s="204">
        <v>924</v>
      </c>
      <c r="N37" s="205">
        <v>1029</v>
      </c>
      <c r="O37" s="132">
        <v>977.66481444731141</v>
      </c>
      <c r="P37" s="205">
        <v>20566.900000000001</v>
      </c>
      <c r="Q37" s="204">
        <v>987</v>
      </c>
      <c r="R37" s="205">
        <v>1071</v>
      </c>
      <c r="S37" s="132">
        <v>1029.2103853985973</v>
      </c>
      <c r="T37" s="205">
        <v>33843.9</v>
      </c>
    </row>
    <row r="38" spans="2:21" ht="14.25" customHeight="1" x14ac:dyDescent="0.15">
      <c r="B38" s="197"/>
      <c r="C38" s="306">
        <v>40541</v>
      </c>
      <c r="D38" s="198"/>
      <c r="E38" s="197">
        <v>945</v>
      </c>
      <c r="F38" s="197">
        <v>1050</v>
      </c>
      <c r="G38" s="197">
        <v>998.38668653942898</v>
      </c>
      <c r="H38" s="198">
        <v>32870.400000000001</v>
      </c>
      <c r="I38" s="197">
        <v>441</v>
      </c>
      <c r="J38" s="197">
        <v>514.5</v>
      </c>
      <c r="K38" s="197">
        <v>474.93788278325957</v>
      </c>
      <c r="L38" s="197">
        <v>27667</v>
      </c>
      <c r="M38" s="197">
        <v>924</v>
      </c>
      <c r="N38" s="197">
        <v>1029</v>
      </c>
      <c r="O38" s="197">
        <v>970.51955122917002</v>
      </c>
      <c r="P38" s="197">
        <v>31516.6</v>
      </c>
      <c r="Q38" s="197">
        <v>987</v>
      </c>
      <c r="R38" s="197">
        <v>1071</v>
      </c>
      <c r="S38" s="197">
        <v>1023.2796355899837</v>
      </c>
      <c r="T38" s="211">
        <v>55025.9</v>
      </c>
      <c r="U38" s="204"/>
    </row>
    <row r="39" spans="2:21" x14ac:dyDescent="0.15">
      <c r="B39" s="217"/>
    </row>
    <row r="40" spans="2:21" x14ac:dyDescent="0.15">
      <c r="B40" s="255"/>
    </row>
    <row r="41" spans="2:21" x14ac:dyDescent="0.15">
      <c r="B41" s="217" t="s">
        <v>135</v>
      </c>
      <c r="C41" s="185" t="s">
        <v>243</v>
      </c>
    </row>
    <row r="42" spans="2:21" x14ac:dyDescent="0.15">
      <c r="B42" s="255" t="s">
        <v>1</v>
      </c>
      <c r="C42" s="185" t="s">
        <v>137</v>
      </c>
    </row>
  </sheetData>
  <mergeCells count="5">
    <mergeCell ref="C5:D5"/>
    <mergeCell ref="E5:H5"/>
    <mergeCell ref="I5:L5"/>
    <mergeCell ref="M5:P5"/>
    <mergeCell ref="Q5:T5"/>
  </mergeCells>
  <phoneticPr fontId="5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Q39"/>
  <sheetViews>
    <sheetView zoomScale="75" workbookViewId="0"/>
  </sheetViews>
  <sheetFormatPr defaultColWidth="7.5" defaultRowHeight="12" x14ac:dyDescent="0.15"/>
  <cols>
    <col min="1" max="1" width="1.625" style="185" customWidth="1"/>
    <col min="2" max="2" width="4.125" style="185" customWidth="1"/>
    <col min="3" max="3" width="8.625" style="185" customWidth="1"/>
    <col min="4" max="4" width="2.625" style="185" customWidth="1"/>
    <col min="5" max="7" width="7.625" style="185" customWidth="1"/>
    <col min="8" max="8" width="10.5" style="185" customWidth="1"/>
    <col min="9" max="11" width="7.625" style="185" customWidth="1"/>
    <col min="12" max="12" width="9.125" style="185" customWidth="1"/>
    <col min="13" max="15" width="7.625" style="185" customWidth="1"/>
    <col min="16" max="16" width="9.125" style="185" customWidth="1"/>
    <col min="17" max="16384" width="7.5" style="185"/>
  </cols>
  <sheetData>
    <row r="3" spans="2:16" ht="13.5" customHeight="1" x14ac:dyDescent="0.15">
      <c r="B3" s="185" t="s">
        <v>244</v>
      </c>
    </row>
    <row r="4" spans="2:16" ht="13.5" customHeight="1" x14ac:dyDescent="0.15">
      <c r="P4" s="186" t="s">
        <v>245</v>
      </c>
    </row>
    <row r="5" spans="2:16" ht="6" customHeight="1" x14ac:dyDescent="0.15">
      <c r="B5" s="198"/>
      <c r="C5" s="198"/>
      <c r="D5" s="198"/>
      <c r="E5" s="198"/>
      <c r="F5" s="198"/>
      <c r="G5" s="198"/>
      <c r="H5" s="198"/>
      <c r="I5" s="132"/>
    </row>
    <row r="6" spans="2:16" ht="13.5" customHeight="1" x14ac:dyDescent="0.15">
      <c r="B6" s="187"/>
      <c r="C6" s="188" t="s">
        <v>118</v>
      </c>
      <c r="D6" s="189"/>
      <c r="E6" s="725" t="s">
        <v>246</v>
      </c>
      <c r="F6" s="726"/>
      <c r="G6" s="726"/>
      <c r="H6" s="727"/>
      <c r="I6" s="725" t="s">
        <v>247</v>
      </c>
      <c r="J6" s="726"/>
      <c r="K6" s="726"/>
      <c r="L6" s="727"/>
      <c r="M6" s="725" t="s">
        <v>248</v>
      </c>
      <c r="N6" s="726"/>
      <c r="O6" s="726"/>
      <c r="P6" s="727"/>
    </row>
    <row r="7" spans="2:16" x14ac:dyDescent="0.15">
      <c r="B7" s="197" t="s">
        <v>237</v>
      </c>
      <c r="C7" s="198"/>
      <c r="D7" s="198"/>
      <c r="E7" s="188" t="s">
        <v>241</v>
      </c>
      <c r="F7" s="278" t="s">
        <v>242</v>
      </c>
      <c r="G7" s="190" t="s">
        <v>194</v>
      </c>
      <c r="H7" s="278" t="s">
        <v>240</v>
      </c>
      <c r="I7" s="188" t="s">
        <v>241</v>
      </c>
      <c r="J7" s="278" t="s">
        <v>242</v>
      </c>
      <c r="K7" s="190" t="s">
        <v>194</v>
      </c>
      <c r="L7" s="278" t="s">
        <v>195</v>
      </c>
      <c r="M7" s="188" t="s">
        <v>241</v>
      </c>
      <c r="N7" s="278" t="s">
        <v>242</v>
      </c>
      <c r="O7" s="190" t="s">
        <v>194</v>
      </c>
      <c r="P7" s="278" t="s">
        <v>240</v>
      </c>
    </row>
    <row r="8" spans="2:16" x14ac:dyDescent="0.15">
      <c r="B8" s="204" t="s">
        <v>95</v>
      </c>
      <c r="C8" s="132">
        <v>19</v>
      </c>
      <c r="D8" s="185" t="s">
        <v>96</v>
      </c>
      <c r="E8" s="204">
        <v>452</v>
      </c>
      <c r="F8" s="205">
        <v>760</v>
      </c>
      <c r="G8" s="132">
        <v>601</v>
      </c>
      <c r="H8" s="205">
        <v>11314738</v>
      </c>
      <c r="I8" s="204">
        <v>945</v>
      </c>
      <c r="J8" s="205">
        <v>1544</v>
      </c>
      <c r="K8" s="132">
        <v>1180</v>
      </c>
      <c r="L8" s="205">
        <v>858852</v>
      </c>
      <c r="M8" s="204">
        <v>562</v>
      </c>
      <c r="N8" s="205">
        <v>935</v>
      </c>
      <c r="O8" s="132">
        <v>767</v>
      </c>
      <c r="P8" s="205">
        <v>40550751</v>
      </c>
    </row>
    <row r="9" spans="2:16" x14ac:dyDescent="0.15">
      <c r="B9" s="204"/>
      <c r="C9" s="132">
        <v>20</v>
      </c>
      <c r="D9" s="132"/>
      <c r="E9" s="204">
        <v>483</v>
      </c>
      <c r="F9" s="205">
        <v>815</v>
      </c>
      <c r="G9" s="132">
        <v>652</v>
      </c>
      <c r="H9" s="205">
        <v>11709816</v>
      </c>
      <c r="I9" s="204">
        <v>893</v>
      </c>
      <c r="J9" s="205">
        <v>1443</v>
      </c>
      <c r="K9" s="132">
        <v>1128</v>
      </c>
      <c r="L9" s="205">
        <v>886104</v>
      </c>
      <c r="M9" s="204">
        <v>552</v>
      </c>
      <c r="N9" s="205">
        <v>945</v>
      </c>
      <c r="O9" s="132">
        <v>800</v>
      </c>
      <c r="P9" s="205">
        <v>40057611</v>
      </c>
    </row>
    <row r="10" spans="2:16" x14ac:dyDescent="0.15">
      <c r="B10" s="197"/>
      <c r="C10" s="198">
        <v>21</v>
      </c>
      <c r="D10" s="198"/>
      <c r="E10" s="197">
        <v>389</v>
      </c>
      <c r="F10" s="211">
        <v>662</v>
      </c>
      <c r="G10" s="198">
        <v>510</v>
      </c>
      <c r="H10" s="211">
        <v>17671017</v>
      </c>
      <c r="I10" s="197">
        <v>840</v>
      </c>
      <c r="J10" s="211">
        <v>1247</v>
      </c>
      <c r="K10" s="198">
        <v>1032</v>
      </c>
      <c r="L10" s="211">
        <v>1238052</v>
      </c>
      <c r="M10" s="197">
        <v>515</v>
      </c>
      <c r="N10" s="211">
        <v>819</v>
      </c>
      <c r="O10" s="198">
        <v>628</v>
      </c>
      <c r="P10" s="211">
        <v>44705846</v>
      </c>
    </row>
    <row r="11" spans="2:16" x14ac:dyDescent="0.15">
      <c r="B11" s="204">
        <v>22</v>
      </c>
      <c r="C11" s="132">
        <v>4</v>
      </c>
      <c r="D11" s="132"/>
      <c r="E11" s="204">
        <v>452</v>
      </c>
      <c r="F11" s="205">
        <v>559</v>
      </c>
      <c r="G11" s="132">
        <v>506</v>
      </c>
      <c r="H11" s="205">
        <v>1481026</v>
      </c>
      <c r="I11" s="204">
        <v>893</v>
      </c>
      <c r="J11" s="205">
        <v>1155</v>
      </c>
      <c r="K11" s="132">
        <v>998</v>
      </c>
      <c r="L11" s="205">
        <v>94008</v>
      </c>
      <c r="M11" s="204">
        <v>574</v>
      </c>
      <c r="N11" s="205">
        <v>691</v>
      </c>
      <c r="O11" s="132">
        <v>624</v>
      </c>
      <c r="P11" s="205">
        <v>3674038</v>
      </c>
    </row>
    <row r="12" spans="2:16" x14ac:dyDescent="0.15">
      <c r="B12" s="204"/>
      <c r="C12" s="132">
        <v>5</v>
      </c>
      <c r="D12" s="132"/>
      <c r="E12" s="204">
        <v>483</v>
      </c>
      <c r="F12" s="205">
        <v>609</v>
      </c>
      <c r="G12" s="132">
        <v>552</v>
      </c>
      <c r="H12" s="205">
        <v>1474800</v>
      </c>
      <c r="I12" s="204">
        <v>924</v>
      </c>
      <c r="J12" s="205">
        <v>1119</v>
      </c>
      <c r="K12" s="132">
        <v>1010</v>
      </c>
      <c r="L12" s="205">
        <v>106214</v>
      </c>
      <c r="M12" s="204">
        <v>594</v>
      </c>
      <c r="N12" s="205">
        <v>756</v>
      </c>
      <c r="O12" s="132">
        <v>681</v>
      </c>
      <c r="P12" s="205">
        <v>3891574</v>
      </c>
    </row>
    <row r="13" spans="2:16" x14ac:dyDescent="0.15">
      <c r="B13" s="204"/>
      <c r="C13" s="132">
        <v>6</v>
      </c>
      <c r="D13" s="132"/>
      <c r="E13" s="204">
        <v>536</v>
      </c>
      <c r="F13" s="205">
        <v>683</v>
      </c>
      <c r="G13" s="132">
        <v>615</v>
      </c>
      <c r="H13" s="205">
        <v>1376464</v>
      </c>
      <c r="I13" s="204">
        <v>945</v>
      </c>
      <c r="J13" s="205">
        <v>1155</v>
      </c>
      <c r="K13" s="132">
        <v>1055</v>
      </c>
      <c r="L13" s="205">
        <v>95813</v>
      </c>
      <c r="M13" s="204">
        <v>651</v>
      </c>
      <c r="N13" s="205">
        <v>819</v>
      </c>
      <c r="O13" s="132">
        <v>756</v>
      </c>
      <c r="P13" s="205">
        <v>3631890</v>
      </c>
    </row>
    <row r="14" spans="2:16" x14ac:dyDescent="0.15">
      <c r="B14" s="204"/>
      <c r="C14" s="132">
        <v>7</v>
      </c>
      <c r="D14" s="209"/>
      <c r="E14" s="204">
        <v>483</v>
      </c>
      <c r="F14" s="205">
        <v>672</v>
      </c>
      <c r="G14" s="132">
        <v>596</v>
      </c>
      <c r="H14" s="205">
        <v>927764</v>
      </c>
      <c r="I14" s="204">
        <v>924</v>
      </c>
      <c r="J14" s="205">
        <v>1178</v>
      </c>
      <c r="K14" s="132">
        <v>1048</v>
      </c>
      <c r="L14" s="205">
        <v>70822</v>
      </c>
      <c r="M14" s="204">
        <v>642</v>
      </c>
      <c r="N14" s="205">
        <v>803</v>
      </c>
      <c r="O14" s="132">
        <v>738</v>
      </c>
      <c r="P14" s="205">
        <v>2779769</v>
      </c>
    </row>
    <row r="15" spans="2:16" x14ac:dyDescent="0.15">
      <c r="B15" s="204"/>
      <c r="C15" s="132">
        <v>8</v>
      </c>
      <c r="D15" s="209"/>
      <c r="E15" s="204">
        <v>452</v>
      </c>
      <c r="F15" s="205">
        <v>599</v>
      </c>
      <c r="G15" s="132">
        <v>526</v>
      </c>
      <c r="H15" s="205">
        <v>1136421</v>
      </c>
      <c r="I15" s="204">
        <v>893</v>
      </c>
      <c r="J15" s="205">
        <v>1168</v>
      </c>
      <c r="K15" s="132">
        <v>1018</v>
      </c>
      <c r="L15" s="205">
        <v>82538</v>
      </c>
      <c r="M15" s="204">
        <v>596</v>
      </c>
      <c r="N15" s="205">
        <v>767</v>
      </c>
      <c r="O15" s="132">
        <v>696</v>
      </c>
      <c r="P15" s="205">
        <v>3345720</v>
      </c>
    </row>
    <row r="16" spans="2:16" x14ac:dyDescent="0.15">
      <c r="B16" s="204"/>
      <c r="C16" s="132">
        <v>9</v>
      </c>
      <c r="D16" s="132"/>
      <c r="E16" s="204">
        <v>494</v>
      </c>
      <c r="F16" s="205">
        <v>609</v>
      </c>
      <c r="G16" s="132">
        <v>559</v>
      </c>
      <c r="H16" s="205">
        <v>1393158</v>
      </c>
      <c r="I16" s="204">
        <v>924</v>
      </c>
      <c r="J16" s="205">
        <v>1217</v>
      </c>
      <c r="K16" s="132">
        <v>1070</v>
      </c>
      <c r="L16" s="205">
        <v>96973</v>
      </c>
      <c r="M16" s="204">
        <v>663</v>
      </c>
      <c r="N16" s="205">
        <v>820</v>
      </c>
      <c r="O16" s="132">
        <v>760</v>
      </c>
      <c r="P16" s="205">
        <v>3522789</v>
      </c>
    </row>
    <row r="17" spans="2:16" x14ac:dyDescent="0.15">
      <c r="B17" s="204"/>
      <c r="C17" s="132">
        <v>10</v>
      </c>
      <c r="D17" s="209"/>
      <c r="E17" s="205">
        <v>451.5</v>
      </c>
      <c r="F17" s="205">
        <v>588</v>
      </c>
      <c r="G17" s="205">
        <v>530.51167393852324</v>
      </c>
      <c r="H17" s="205">
        <v>1187410.2</v>
      </c>
      <c r="I17" s="205">
        <v>892.5</v>
      </c>
      <c r="J17" s="205">
        <v>1207.5</v>
      </c>
      <c r="K17" s="205">
        <v>1025.9131409641709</v>
      </c>
      <c r="L17" s="205">
        <v>80508.099999999991</v>
      </c>
      <c r="M17" s="205">
        <v>584.85</v>
      </c>
      <c r="N17" s="205">
        <v>751.90500000000009</v>
      </c>
      <c r="O17" s="205">
        <v>673.45051736458879</v>
      </c>
      <c r="P17" s="205">
        <v>3337178.9999999995</v>
      </c>
    </row>
    <row r="18" spans="2:16" x14ac:dyDescent="0.15">
      <c r="B18" s="204"/>
      <c r="C18" s="132">
        <v>11</v>
      </c>
      <c r="D18" s="209"/>
      <c r="E18" s="205">
        <v>441</v>
      </c>
      <c r="F18" s="205">
        <v>567</v>
      </c>
      <c r="G18" s="205">
        <v>510.70255148114381</v>
      </c>
      <c r="H18" s="205">
        <v>1706691.5999999999</v>
      </c>
      <c r="I18" s="205">
        <v>840</v>
      </c>
      <c r="J18" s="205">
        <v>1157.1000000000001</v>
      </c>
      <c r="K18" s="205">
        <v>991.16010245951531</v>
      </c>
      <c r="L18" s="205">
        <v>115936.9</v>
      </c>
      <c r="M18" s="205">
        <v>577.5</v>
      </c>
      <c r="N18" s="205">
        <v>720.30000000000007</v>
      </c>
      <c r="O18" s="205">
        <v>649.30102629267935</v>
      </c>
      <c r="P18" s="205">
        <v>4204984.1000000006</v>
      </c>
    </row>
    <row r="19" spans="2:16" x14ac:dyDescent="0.15">
      <c r="B19" s="197"/>
      <c r="C19" s="198">
        <v>12</v>
      </c>
      <c r="D19" s="210"/>
      <c r="E19" s="211">
        <v>451.5</v>
      </c>
      <c r="F19" s="211">
        <v>567</v>
      </c>
      <c r="G19" s="211">
        <v>498.28586317965812</v>
      </c>
      <c r="H19" s="211">
        <v>1134093.8999999999</v>
      </c>
      <c r="I19" s="198">
        <v>840</v>
      </c>
      <c r="J19" s="210">
        <v>1102.5</v>
      </c>
      <c r="K19" s="211">
        <v>986.95649838882946</v>
      </c>
      <c r="L19" s="211">
        <v>90911.599999999991</v>
      </c>
      <c r="M19" s="211">
        <v>598.5</v>
      </c>
      <c r="N19" s="211">
        <v>766.5</v>
      </c>
      <c r="O19" s="211">
        <v>686.87971851868917</v>
      </c>
      <c r="P19" s="210">
        <v>3838939.6</v>
      </c>
    </row>
    <row r="20" spans="2:16" ht="11.1" customHeight="1" x14ac:dyDescent="0.15">
      <c r="B20" s="194"/>
      <c r="C20" s="289">
        <v>40513</v>
      </c>
      <c r="E20" s="204">
        <v>472.5</v>
      </c>
      <c r="F20" s="205">
        <v>567</v>
      </c>
      <c r="G20" s="132">
        <v>517.69255077403773</v>
      </c>
      <c r="H20" s="205">
        <v>50705.7</v>
      </c>
      <c r="I20" s="204">
        <v>892.5</v>
      </c>
      <c r="J20" s="205">
        <v>1081.5</v>
      </c>
      <c r="K20" s="132">
        <v>996.64458041958039</v>
      </c>
      <c r="L20" s="205">
        <v>3856.8</v>
      </c>
      <c r="M20" s="204">
        <v>609</v>
      </c>
      <c r="N20" s="205">
        <v>691.95</v>
      </c>
      <c r="O20" s="132">
        <v>654.51158492522313</v>
      </c>
      <c r="P20" s="205">
        <v>271446.2</v>
      </c>
    </row>
    <row r="21" spans="2:16" ht="11.1" customHeight="1" x14ac:dyDescent="0.15">
      <c r="B21" s="204"/>
      <c r="C21" s="289">
        <v>40514</v>
      </c>
      <c r="E21" s="204">
        <v>472.5</v>
      </c>
      <c r="F21" s="205">
        <v>567</v>
      </c>
      <c r="G21" s="132">
        <v>508.71826660258881</v>
      </c>
      <c r="H21" s="205">
        <v>31760.9</v>
      </c>
      <c r="I21" s="204">
        <v>892.5</v>
      </c>
      <c r="J21" s="205">
        <v>1060.0800000000002</v>
      </c>
      <c r="K21" s="132">
        <v>1002.1580364837689</v>
      </c>
      <c r="L21" s="205">
        <v>1822.2</v>
      </c>
      <c r="M21" s="204">
        <v>598.5</v>
      </c>
      <c r="N21" s="205">
        <v>687.75</v>
      </c>
      <c r="O21" s="132">
        <v>654.98185753722601</v>
      </c>
      <c r="P21" s="205">
        <v>122258.8</v>
      </c>
    </row>
    <row r="22" spans="2:16" ht="11.1" customHeight="1" x14ac:dyDescent="0.15">
      <c r="B22" s="204"/>
      <c r="C22" s="289">
        <v>40515</v>
      </c>
      <c r="E22" s="204">
        <v>462</v>
      </c>
      <c r="F22" s="205">
        <v>556.5</v>
      </c>
      <c r="G22" s="132">
        <v>505.11329761776841</v>
      </c>
      <c r="H22" s="205">
        <v>45639.8</v>
      </c>
      <c r="I22" s="204">
        <v>892.5</v>
      </c>
      <c r="J22" s="205">
        <v>1050</v>
      </c>
      <c r="K22" s="132">
        <v>988.45306859205789</v>
      </c>
      <c r="L22" s="205">
        <v>4142.3999999999996</v>
      </c>
      <c r="M22" s="204">
        <v>619.5</v>
      </c>
      <c r="N22" s="205">
        <v>693</v>
      </c>
      <c r="O22" s="132">
        <v>658.93171758994868</v>
      </c>
      <c r="P22" s="205">
        <v>140516.4</v>
      </c>
    </row>
    <row r="23" spans="2:16" ht="11.1" customHeight="1" x14ac:dyDescent="0.15">
      <c r="B23" s="204"/>
      <c r="C23" s="289">
        <v>40518</v>
      </c>
      <c r="E23" s="204">
        <v>462</v>
      </c>
      <c r="F23" s="205">
        <v>556.5</v>
      </c>
      <c r="G23" s="132">
        <v>507.3366968549953</v>
      </c>
      <c r="H23" s="205">
        <v>85862.1</v>
      </c>
      <c r="I23" s="204">
        <v>892.5</v>
      </c>
      <c r="J23" s="205">
        <v>1050</v>
      </c>
      <c r="K23" s="132">
        <v>989.64828897338418</v>
      </c>
      <c r="L23" s="205">
        <v>5561</v>
      </c>
      <c r="M23" s="204">
        <v>620.55000000000007</v>
      </c>
      <c r="N23" s="205">
        <v>693</v>
      </c>
      <c r="O23" s="132">
        <v>661.07888174556786</v>
      </c>
      <c r="P23" s="205">
        <v>179865.2</v>
      </c>
    </row>
    <row r="24" spans="2:16" ht="11.1" customHeight="1" x14ac:dyDescent="0.15">
      <c r="B24" s="204"/>
      <c r="C24" s="289">
        <v>40519</v>
      </c>
      <c r="E24" s="204">
        <v>451.5</v>
      </c>
      <c r="F24" s="205">
        <v>546</v>
      </c>
      <c r="G24" s="132">
        <v>504.41781512147264</v>
      </c>
      <c r="H24" s="205">
        <v>31280.5</v>
      </c>
      <c r="I24" s="204">
        <v>892.5</v>
      </c>
      <c r="J24" s="205">
        <v>1050</v>
      </c>
      <c r="K24" s="132">
        <v>975.74291845493588</v>
      </c>
      <c r="L24" s="205">
        <v>2325.8000000000002</v>
      </c>
      <c r="M24" s="204">
        <v>607.95000000000005</v>
      </c>
      <c r="N24" s="205">
        <v>682.5</v>
      </c>
      <c r="O24" s="132">
        <v>651.13365712590826</v>
      </c>
      <c r="P24" s="205">
        <v>47314.400000000001</v>
      </c>
    </row>
    <row r="25" spans="2:16" ht="11.1" customHeight="1" x14ac:dyDescent="0.15">
      <c r="B25" s="204"/>
      <c r="C25" s="289">
        <v>40520</v>
      </c>
      <c r="E25" s="204">
        <v>451.5</v>
      </c>
      <c r="F25" s="205">
        <v>546</v>
      </c>
      <c r="G25" s="132">
        <v>499.92694933559653</v>
      </c>
      <c r="H25" s="205">
        <v>77647.199999999997</v>
      </c>
      <c r="I25" s="204">
        <v>892.5</v>
      </c>
      <c r="J25" s="205">
        <v>1050</v>
      </c>
      <c r="K25" s="132">
        <v>966.96587795765913</v>
      </c>
      <c r="L25" s="205">
        <v>6823</v>
      </c>
      <c r="M25" s="204">
        <v>607.95000000000005</v>
      </c>
      <c r="N25" s="205">
        <v>682.5</v>
      </c>
      <c r="O25" s="132">
        <v>657.09837737545092</v>
      </c>
      <c r="P25" s="205">
        <v>352694.6</v>
      </c>
    </row>
    <row r="26" spans="2:16" ht="11.1" customHeight="1" x14ac:dyDescent="0.15">
      <c r="B26" s="204"/>
      <c r="C26" s="289">
        <v>40521</v>
      </c>
      <c r="E26" s="204">
        <v>451.5</v>
      </c>
      <c r="F26" s="205">
        <v>546</v>
      </c>
      <c r="G26" s="132">
        <v>499.5460313863237</v>
      </c>
      <c r="H26" s="205">
        <v>37924.300000000003</v>
      </c>
      <c r="I26" s="204">
        <v>892.5</v>
      </c>
      <c r="J26" s="205">
        <v>1050</v>
      </c>
      <c r="K26" s="132">
        <v>970.82328646194605</v>
      </c>
      <c r="L26" s="205">
        <v>1789.9</v>
      </c>
      <c r="M26" s="204">
        <v>612.15</v>
      </c>
      <c r="N26" s="205">
        <v>686.7</v>
      </c>
      <c r="O26" s="132">
        <v>660.03700719584356</v>
      </c>
      <c r="P26" s="205">
        <v>155246.79999999999</v>
      </c>
    </row>
    <row r="27" spans="2:16" ht="11.1" customHeight="1" x14ac:dyDescent="0.15">
      <c r="B27" s="204"/>
      <c r="C27" s="289">
        <v>40522</v>
      </c>
      <c r="E27" s="204">
        <v>451.5</v>
      </c>
      <c r="F27" s="205">
        <v>535.5</v>
      </c>
      <c r="G27" s="132">
        <v>496.35107930433094</v>
      </c>
      <c r="H27" s="205">
        <v>34127.9</v>
      </c>
      <c r="I27" s="204">
        <v>871.5</v>
      </c>
      <c r="J27" s="205">
        <v>1050</v>
      </c>
      <c r="K27" s="132">
        <v>959.50666737785355</v>
      </c>
      <c r="L27" s="205">
        <v>3241.6</v>
      </c>
      <c r="M27" s="204">
        <v>610.05000000000007</v>
      </c>
      <c r="N27" s="205">
        <v>691.95</v>
      </c>
      <c r="O27" s="132">
        <v>660.29042001164851</v>
      </c>
      <c r="P27" s="205">
        <v>106495.7</v>
      </c>
    </row>
    <row r="28" spans="2:16" ht="11.1" customHeight="1" x14ac:dyDescent="0.15">
      <c r="B28" s="204"/>
      <c r="C28" s="289">
        <v>40525</v>
      </c>
      <c r="E28" s="204">
        <v>451.5</v>
      </c>
      <c r="F28" s="205">
        <v>535.5</v>
      </c>
      <c r="G28" s="132">
        <v>495.7884310995268</v>
      </c>
      <c r="H28" s="205">
        <v>120097.2</v>
      </c>
      <c r="I28" s="204">
        <v>871.5</v>
      </c>
      <c r="J28" s="205">
        <v>1050</v>
      </c>
      <c r="K28" s="132">
        <v>965.96936068617867</v>
      </c>
      <c r="L28" s="205">
        <v>10338.1</v>
      </c>
      <c r="M28" s="204">
        <v>614.25</v>
      </c>
      <c r="N28" s="205">
        <v>693</v>
      </c>
      <c r="O28" s="132">
        <v>659.96311526841748</v>
      </c>
      <c r="P28" s="205">
        <v>316153.40000000002</v>
      </c>
    </row>
    <row r="29" spans="2:16" ht="11.1" customHeight="1" x14ac:dyDescent="0.15">
      <c r="B29" s="204"/>
      <c r="C29" s="289">
        <v>40526</v>
      </c>
      <c r="E29" s="204">
        <v>451.5</v>
      </c>
      <c r="F29" s="205">
        <v>535.5</v>
      </c>
      <c r="G29" s="132">
        <v>494.60732449069297</v>
      </c>
      <c r="H29" s="205">
        <v>28970.2</v>
      </c>
      <c r="I29" s="204">
        <v>892.5</v>
      </c>
      <c r="J29" s="205">
        <v>1050</v>
      </c>
      <c r="K29" s="132">
        <v>970.51368876080676</v>
      </c>
      <c r="L29" s="205">
        <v>1513.4</v>
      </c>
      <c r="M29" s="204">
        <v>630</v>
      </c>
      <c r="N29" s="205">
        <v>693</v>
      </c>
      <c r="O29" s="132">
        <v>669.92432665756439</v>
      </c>
      <c r="P29" s="205">
        <v>52123.3</v>
      </c>
    </row>
    <row r="30" spans="2:16" ht="11.1" customHeight="1" x14ac:dyDescent="0.15">
      <c r="B30" s="204"/>
      <c r="C30" s="289">
        <v>40527</v>
      </c>
      <c r="E30" s="204">
        <v>451.5</v>
      </c>
      <c r="F30" s="205">
        <v>535.5</v>
      </c>
      <c r="G30" s="132">
        <v>496.41577801958664</v>
      </c>
      <c r="H30" s="205">
        <v>52192.6</v>
      </c>
      <c r="I30" s="204">
        <v>892.5</v>
      </c>
      <c r="J30" s="205">
        <v>1050</v>
      </c>
      <c r="K30" s="132">
        <v>962.1239081009935</v>
      </c>
      <c r="L30" s="205">
        <v>3092.6</v>
      </c>
      <c r="M30" s="204">
        <v>630</v>
      </c>
      <c r="N30" s="205">
        <v>693</v>
      </c>
      <c r="O30" s="132">
        <v>675.07288967144177</v>
      </c>
      <c r="P30" s="205">
        <v>145451.79999999999</v>
      </c>
    </row>
    <row r="31" spans="2:16" ht="11.1" customHeight="1" x14ac:dyDescent="0.15">
      <c r="B31" s="204"/>
      <c r="C31" s="289">
        <v>40528</v>
      </c>
      <c r="E31" s="204">
        <v>451.5</v>
      </c>
      <c r="F31" s="205">
        <v>532.35</v>
      </c>
      <c r="G31" s="132">
        <v>494.61151279199106</v>
      </c>
      <c r="H31" s="205">
        <v>32264.3</v>
      </c>
      <c r="I31" s="204">
        <v>892.5</v>
      </c>
      <c r="J31" s="205">
        <v>1050</v>
      </c>
      <c r="K31" s="132">
        <v>964.94911690496224</v>
      </c>
      <c r="L31" s="205">
        <v>1064.0999999999999</v>
      </c>
      <c r="M31" s="204">
        <v>630</v>
      </c>
      <c r="N31" s="205">
        <v>714</v>
      </c>
      <c r="O31" s="132">
        <v>681.71445735540988</v>
      </c>
      <c r="P31" s="205">
        <v>152028.6</v>
      </c>
    </row>
    <row r="32" spans="2:16" ht="11.1" customHeight="1" x14ac:dyDescent="0.15">
      <c r="B32" s="204"/>
      <c r="C32" s="289">
        <v>40529</v>
      </c>
      <c r="E32" s="204">
        <v>451.5</v>
      </c>
      <c r="F32" s="205">
        <v>525</v>
      </c>
      <c r="G32" s="132">
        <v>490.70330238059614</v>
      </c>
      <c r="H32" s="205">
        <v>41268.699999999997</v>
      </c>
      <c r="I32" s="204">
        <v>924</v>
      </c>
      <c r="J32" s="205">
        <v>1050</v>
      </c>
      <c r="K32" s="132">
        <v>980.7418952618458</v>
      </c>
      <c r="L32" s="205">
        <v>1850.3</v>
      </c>
      <c r="M32" s="204">
        <v>642.6</v>
      </c>
      <c r="N32" s="205">
        <v>724.5</v>
      </c>
      <c r="O32" s="132">
        <v>689.59399633162604</v>
      </c>
      <c r="P32" s="205">
        <v>169862.9</v>
      </c>
    </row>
    <row r="33" spans="2:17" ht="11.1" customHeight="1" x14ac:dyDescent="0.15">
      <c r="B33" s="204"/>
      <c r="C33" s="289">
        <v>40532</v>
      </c>
      <c r="E33" s="204">
        <v>451.5</v>
      </c>
      <c r="F33" s="205">
        <v>525</v>
      </c>
      <c r="G33" s="132">
        <v>488.53483628586451</v>
      </c>
      <c r="H33" s="205">
        <v>76359.3</v>
      </c>
      <c r="I33" s="204">
        <v>924</v>
      </c>
      <c r="J33" s="205">
        <v>1050</v>
      </c>
      <c r="K33" s="132">
        <v>979.60858328765028</v>
      </c>
      <c r="L33" s="205">
        <v>9958.9</v>
      </c>
      <c r="M33" s="204">
        <v>645.75</v>
      </c>
      <c r="N33" s="205">
        <v>735</v>
      </c>
      <c r="O33" s="132">
        <v>693.37209328083975</v>
      </c>
      <c r="P33" s="205">
        <v>213199.4</v>
      </c>
    </row>
    <row r="34" spans="2:17" ht="11.1" customHeight="1" x14ac:dyDescent="0.15">
      <c r="B34" s="204"/>
      <c r="C34" s="289">
        <v>40533</v>
      </c>
      <c r="E34" s="204">
        <v>451.5</v>
      </c>
      <c r="F34" s="205">
        <v>535.5</v>
      </c>
      <c r="G34" s="132">
        <v>492.23262362107511</v>
      </c>
      <c r="H34" s="205">
        <v>48273.5</v>
      </c>
      <c r="I34" s="204">
        <v>945</v>
      </c>
      <c r="J34" s="205">
        <v>1102.5</v>
      </c>
      <c r="K34" s="132">
        <v>1003.6287715517243</v>
      </c>
      <c r="L34" s="205">
        <v>2085.1999999999998</v>
      </c>
      <c r="M34" s="204">
        <v>661.5</v>
      </c>
      <c r="N34" s="205">
        <v>754.95</v>
      </c>
      <c r="O34" s="132">
        <v>713.06441764074179</v>
      </c>
      <c r="P34" s="205">
        <v>82959.8</v>
      </c>
    </row>
    <row r="35" spans="2:17" ht="11.1" customHeight="1" x14ac:dyDescent="0.15">
      <c r="B35" s="204"/>
      <c r="C35" s="289">
        <v>40534</v>
      </c>
      <c r="E35" s="204">
        <v>451.5</v>
      </c>
      <c r="F35" s="205">
        <v>535.5</v>
      </c>
      <c r="G35" s="132">
        <v>501.17853102161922</v>
      </c>
      <c r="H35" s="205">
        <v>60826.1</v>
      </c>
      <c r="I35" s="204">
        <v>945</v>
      </c>
      <c r="J35" s="205">
        <v>1102.5</v>
      </c>
      <c r="K35" s="132">
        <v>1009.1570247933884</v>
      </c>
      <c r="L35" s="205">
        <v>7097.3</v>
      </c>
      <c r="M35" s="204">
        <v>664.65</v>
      </c>
      <c r="N35" s="205">
        <v>759.15</v>
      </c>
      <c r="O35" s="132">
        <v>715.47815076326606</v>
      </c>
      <c r="P35" s="205">
        <v>215139.1</v>
      </c>
    </row>
    <row r="36" spans="2:17" ht="11.1" customHeight="1" x14ac:dyDescent="0.15">
      <c r="B36" s="204"/>
      <c r="C36" s="289">
        <v>40536</v>
      </c>
      <c r="E36" s="204">
        <v>451.5</v>
      </c>
      <c r="F36" s="205">
        <v>535.5</v>
      </c>
      <c r="G36" s="132">
        <v>499.2581613329682</v>
      </c>
      <c r="H36" s="205">
        <v>72044.800000000003</v>
      </c>
      <c r="I36" s="204">
        <v>945</v>
      </c>
      <c r="J36" s="205">
        <v>1102.5</v>
      </c>
      <c r="K36" s="132">
        <v>1023.1189625108981</v>
      </c>
      <c r="L36" s="205">
        <v>5378.6</v>
      </c>
      <c r="M36" s="204">
        <v>673.05000000000007</v>
      </c>
      <c r="N36" s="205">
        <v>766.5</v>
      </c>
      <c r="O36" s="132">
        <v>722.49054681963378</v>
      </c>
      <c r="P36" s="205">
        <v>205700.9</v>
      </c>
    </row>
    <row r="37" spans="2:17" ht="11.1" customHeight="1" x14ac:dyDescent="0.15">
      <c r="B37" s="204"/>
      <c r="C37" s="289">
        <v>40539</v>
      </c>
      <c r="E37" s="204">
        <v>451.5</v>
      </c>
      <c r="F37" s="205">
        <v>535.5</v>
      </c>
      <c r="G37" s="132">
        <v>491.96962374520996</v>
      </c>
      <c r="H37" s="205">
        <v>124667.5</v>
      </c>
      <c r="I37" s="204">
        <v>945</v>
      </c>
      <c r="J37" s="205">
        <v>1102.5</v>
      </c>
      <c r="K37" s="132">
        <v>1023.3559184409958</v>
      </c>
      <c r="L37" s="205">
        <v>10641.8</v>
      </c>
      <c r="M37" s="204">
        <v>661.5</v>
      </c>
      <c r="N37" s="205">
        <v>756</v>
      </c>
      <c r="O37" s="132">
        <v>708.28324218272917</v>
      </c>
      <c r="P37" s="205">
        <v>622555.19999999995</v>
      </c>
    </row>
    <row r="38" spans="2:17" ht="11.1" customHeight="1" x14ac:dyDescent="0.15">
      <c r="B38" s="204"/>
      <c r="C38" s="289">
        <v>40540</v>
      </c>
      <c r="D38" s="132"/>
      <c r="E38" s="204">
        <v>451.5</v>
      </c>
      <c r="F38" s="205">
        <v>535.5</v>
      </c>
      <c r="G38" s="132">
        <v>491.84833147465048</v>
      </c>
      <c r="H38" s="205">
        <v>35630.1</v>
      </c>
      <c r="I38" s="204">
        <v>840</v>
      </c>
      <c r="J38" s="205">
        <v>1071</v>
      </c>
      <c r="K38" s="132">
        <v>976.72075655491574</v>
      </c>
      <c r="L38" s="205">
        <v>2464.8000000000002</v>
      </c>
      <c r="M38" s="204">
        <v>651</v>
      </c>
      <c r="N38" s="205">
        <v>756</v>
      </c>
      <c r="O38" s="132">
        <v>703.86527053105567</v>
      </c>
      <c r="P38" s="205">
        <v>79981.2</v>
      </c>
    </row>
    <row r="39" spans="2:17" x14ac:dyDescent="0.15">
      <c r="B39" s="197"/>
      <c r="C39" s="306">
        <v>40541</v>
      </c>
      <c r="D39" s="198"/>
      <c r="E39" s="197">
        <v>451.5</v>
      </c>
      <c r="F39" s="197">
        <v>535.5</v>
      </c>
      <c r="G39" s="197">
        <v>489.6206061534474</v>
      </c>
      <c r="H39" s="197">
        <v>46551.199999999997</v>
      </c>
      <c r="I39" s="197">
        <v>840</v>
      </c>
      <c r="J39" s="197">
        <v>1068.9000000000001</v>
      </c>
      <c r="K39" s="197">
        <v>967.52489251934674</v>
      </c>
      <c r="L39" s="197">
        <v>5863.8</v>
      </c>
      <c r="M39" s="197">
        <v>647.85</v>
      </c>
      <c r="N39" s="197">
        <v>735</v>
      </c>
      <c r="O39" s="197">
        <v>691.43810972881045</v>
      </c>
      <c r="P39" s="197">
        <v>207945.9</v>
      </c>
      <c r="Q39" s="204"/>
    </row>
  </sheetData>
  <mergeCells count="3">
    <mergeCell ref="E6:H6"/>
    <mergeCell ref="I6:L6"/>
    <mergeCell ref="M6:P6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T46"/>
  <sheetViews>
    <sheetView zoomScale="75" workbookViewId="0"/>
  </sheetViews>
  <sheetFormatPr defaultColWidth="7.5" defaultRowHeight="12" x14ac:dyDescent="0.15"/>
  <cols>
    <col min="1" max="1" width="1" style="185" customWidth="1"/>
    <col min="2" max="2" width="4.125" style="185" customWidth="1"/>
    <col min="3" max="3" width="3.125" style="185" customWidth="1"/>
    <col min="4" max="4" width="2.625" style="185" customWidth="1"/>
    <col min="5" max="7" width="7.625" style="185" customWidth="1"/>
    <col min="8" max="8" width="9.125" style="185" customWidth="1"/>
    <col min="9" max="11" width="7.625" style="185" customWidth="1"/>
    <col min="12" max="12" width="9.125" style="185" customWidth="1"/>
    <col min="13" max="15" width="7.625" style="185" customWidth="1"/>
    <col min="16" max="16" width="9.125" style="185" customWidth="1"/>
    <col min="17" max="19" width="7.625" style="185" customWidth="1"/>
    <col min="20" max="20" width="9.125" style="185" customWidth="1"/>
    <col min="21" max="16384" width="7.5" style="185"/>
  </cols>
  <sheetData>
    <row r="3" spans="2:20" x14ac:dyDescent="0.15">
      <c r="B3" s="185" t="s">
        <v>249</v>
      </c>
    </row>
    <row r="4" spans="2:20" x14ac:dyDescent="0.15">
      <c r="T4" s="186" t="s">
        <v>117</v>
      </c>
    </row>
    <row r="5" spans="2:20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2:20" ht="13.5" customHeight="1" x14ac:dyDescent="0.15">
      <c r="B6" s="204"/>
      <c r="C6" s="188" t="s">
        <v>118</v>
      </c>
      <c r="D6" s="189"/>
      <c r="E6" s="725" t="s">
        <v>250</v>
      </c>
      <c r="F6" s="726"/>
      <c r="G6" s="726"/>
      <c r="H6" s="727"/>
      <c r="I6" s="725" t="s">
        <v>251</v>
      </c>
      <c r="J6" s="726"/>
      <c r="K6" s="726"/>
      <c r="L6" s="727"/>
      <c r="M6" s="725" t="s">
        <v>252</v>
      </c>
      <c r="N6" s="726"/>
      <c r="O6" s="726"/>
      <c r="P6" s="727"/>
      <c r="Q6" s="725" t="s">
        <v>253</v>
      </c>
      <c r="R6" s="726"/>
      <c r="S6" s="726"/>
      <c r="T6" s="727"/>
    </row>
    <row r="7" spans="2:20" x14ac:dyDescent="0.15">
      <c r="B7" s="307" t="s">
        <v>124</v>
      </c>
      <c r="C7" s="308"/>
      <c r="D7" s="309"/>
      <c r="E7" s="188" t="s">
        <v>254</v>
      </c>
      <c r="F7" s="278" t="s">
        <v>255</v>
      </c>
      <c r="G7" s="190" t="s">
        <v>194</v>
      </c>
      <c r="H7" s="278" t="s">
        <v>128</v>
      </c>
      <c r="I7" s="188" t="s">
        <v>254</v>
      </c>
      <c r="J7" s="278" t="s">
        <v>255</v>
      </c>
      <c r="K7" s="190" t="s">
        <v>194</v>
      </c>
      <c r="L7" s="278" t="s">
        <v>195</v>
      </c>
      <c r="M7" s="188" t="s">
        <v>254</v>
      </c>
      <c r="N7" s="278" t="s">
        <v>255</v>
      </c>
      <c r="O7" s="190" t="s">
        <v>194</v>
      </c>
      <c r="P7" s="278" t="s">
        <v>128</v>
      </c>
      <c r="Q7" s="188" t="s">
        <v>254</v>
      </c>
      <c r="R7" s="278" t="s">
        <v>255</v>
      </c>
      <c r="S7" s="190" t="s">
        <v>194</v>
      </c>
      <c r="T7" s="278" t="s">
        <v>128</v>
      </c>
    </row>
    <row r="8" spans="2:20" x14ac:dyDescent="0.15">
      <c r="B8" s="222" t="s">
        <v>95</v>
      </c>
      <c r="C8" s="310">
        <v>18</v>
      </c>
      <c r="D8" s="223" t="s">
        <v>96</v>
      </c>
      <c r="E8" s="204">
        <v>630</v>
      </c>
      <c r="F8" s="205">
        <v>819</v>
      </c>
      <c r="G8" s="132">
        <v>701</v>
      </c>
      <c r="H8" s="205">
        <v>399794</v>
      </c>
      <c r="I8" s="204">
        <v>410</v>
      </c>
      <c r="J8" s="205">
        <v>583</v>
      </c>
      <c r="K8" s="132">
        <v>485</v>
      </c>
      <c r="L8" s="205">
        <v>681639</v>
      </c>
      <c r="M8" s="204">
        <v>630</v>
      </c>
      <c r="N8" s="205">
        <v>998</v>
      </c>
      <c r="O8" s="132">
        <v>795</v>
      </c>
      <c r="P8" s="205">
        <v>1011385</v>
      </c>
      <c r="Q8" s="204">
        <v>578</v>
      </c>
      <c r="R8" s="205">
        <v>798</v>
      </c>
      <c r="S8" s="132">
        <v>678</v>
      </c>
      <c r="T8" s="205">
        <v>926483</v>
      </c>
    </row>
    <row r="9" spans="2:20" x14ac:dyDescent="0.15">
      <c r="B9" s="204"/>
      <c r="C9" s="132">
        <v>19</v>
      </c>
      <c r="E9" s="204">
        <v>683</v>
      </c>
      <c r="F9" s="205">
        <v>945</v>
      </c>
      <c r="G9" s="132">
        <v>832</v>
      </c>
      <c r="H9" s="205">
        <v>554525</v>
      </c>
      <c r="I9" s="204">
        <v>420</v>
      </c>
      <c r="J9" s="205">
        <v>578</v>
      </c>
      <c r="K9" s="132">
        <v>498</v>
      </c>
      <c r="L9" s="205">
        <v>823988</v>
      </c>
      <c r="M9" s="204">
        <v>735</v>
      </c>
      <c r="N9" s="205">
        <v>945</v>
      </c>
      <c r="O9" s="132">
        <v>855</v>
      </c>
      <c r="P9" s="205">
        <v>1094218</v>
      </c>
      <c r="Q9" s="204">
        <v>651</v>
      </c>
      <c r="R9" s="205">
        <v>893</v>
      </c>
      <c r="S9" s="132">
        <v>795</v>
      </c>
      <c r="T9" s="205">
        <v>912321</v>
      </c>
    </row>
    <row r="10" spans="2:20" x14ac:dyDescent="0.15">
      <c r="B10" s="204"/>
      <c r="C10" s="132">
        <v>20</v>
      </c>
      <c r="D10" s="132"/>
      <c r="E10" s="204">
        <v>714</v>
      </c>
      <c r="F10" s="205">
        <v>924</v>
      </c>
      <c r="G10" s="132">
        <v>817</v>
      </c>
      <c r="H10" s="205">
        <v>504824</v>
      </c>
      <c r="I10" s="204">
        <v>462</v>
      </c>
      <c r="J10" s="205">
        <v>609</v>
      </c>
      <c r="K10" s="132">
        <v>530</v>
      </c>
      <c r="L10" s="205">
        <v>820888</v>
      </c>
      <c r="M10" s="204">
        <v>735</v>
      </c>
      <c r="N10" s="205">
        <v>998</v>
      </c>
      <c r="O10" s="132">
        <v>869</v>
      </c>
      <c r="P10" s="205">
        <v>1341036</v>
      </c>
      <c r="Q10" s="204">
        <v>599</v>
      </c>
      <c r="R10" s="205">
        <v>893</v>
      </c>
      <c r="S10" s="132">
        <v>769</v>
      </c>
      <c r="T10" s="205">
        <v>865062</v>
      </c>
    </row>
    <row r="11" spans="2:20" x14ac:dyDescent="0.15">
      <c r="B11" s="197"/>
      <c r="C11" s="198">
        <v>21</v>
      </c>
      <c r="D11" s="198"/>
      <c r="E11" s="197">
        <v>609</v>
      </c>
      <c r="F11" s="211">
        <v>840</v>
      </c>
      <c r="G11" s="198">
        <v>717</v>
      </c>
      <c r="H11" s="211">
        <v>512298</v>
      </c>
      <c r="I11" s="197">
        <v>347</v>
      </c>
      <c r="J11" s="211">
        <v>578</v>
      </c>
      <c r="K11" s="198">
        <v>469</v>
      </c>
      <c r="L11" s="211">
        <v>858382</v>
      </c>
      <c r="M11" s="197">
        <v>630</v>
      </c>
      <c r="N11" s="211">
        <v>945</v>
      </c>
      <c r="O11" s="198">
        <v>769</v>
      </c>
      <c r="P11" s="211">
        <v>1579631</v>
      </c>
      <c r="Q11" s="197">
        <v>525</v>
      </c>
      <c r="R11" s="211">
        <v>830</v>
      </c>
      <c r="S11" s="198">
        <v>658</v>
      </c>
      <c r="T11" s="211">
        <v>1543778</v>
      </c>
    </row>
    <row r="12" spans="2:20" x14ac:dyDescent="0.15">
      <c r="B12" s="204"/>
      <c r="C12" s="196">
        <v>12</v>
      </c>
      <c r="D12" s="209"/>
      <c r="E12" s="204">
        <v>680</v>
      </c>
      <c r="F12" s="205">
        <v>819</v>
      </c>
      <c r="G12" s="132">
        <v>763</v>
      </c>
      <c r="H12" s="205">
        <v>57005</v>
      </c>
      <c r="I12" s="204">
        <v>420</v>
      </c>
      <c r="J12" s="205">
        <v>504</v>
      </c>
      <c r="K12" s="132">
        <v>467</v>
      </c>
      <c r="L12" s="205">
        <v>79493</v>
      </c>
      <c r="M12" s="204">
        <v>756</v>
      </c>
      <c r="N12" s="205">
        <v>893</v>
      </c>
      <c r="O12" s="132">
        <v>780</v>
      </c>
      <c r="P12" s="205">
        <v>162692</v>
      </c>
      <c r="Q12" s="204">
        <v>714</v>
      </c>
      <c r="R12" s="205">
        <v>788</v>
      </c>
      <c r="S12" s="132">
        <v>737</v>
      </c>
      <c r="T12" s="205">
        <v>159656</v>
      </c>
    </row>
    <row r="13" spans="2:20" x14ac:dyDescent="0.15">
      <c r="B13" s="204" t="s">
        <v>99</v>
      </c>
      <c r="C13" s="196">
        <v>1</v>
      </c>
      <c r="D13" s="209" t="s">
        <v>2</v>
      </c>
      <c r="E13" s="204">
        <v>630</v>
      </c>
      <c r="F13" s="205">
        <v>756</v>
      </c>
      <c r="G13" s="132">
        <v>722</v>
      </c>
      <c r="H13" s="205">
        <v>35729</v>
      </c>
      <c r="I13" s="204">
        <v>399</v>
      </c>
      <c r="J13" s="205">
        <v>473</v>
      </c>
      <c r="K13" s="132">
        <v>432</v>
      </c>
      <c r="L13" s="205">
        <v>44118</v>
      </c>
      <c r="M13" s="204">
        <v>735</v>
      </c>
      <c r="N13" s="205">
        <v>893</v>
      </c>
      <c r="O13" s="132">
        <v>799</v>
      </c>
      <c r="P13" s="205">
        <v>84795</v>
      </c>
      <c r="Q13" s="204">
        <v>647</v>
      </c>
      <c r="R13" s="205">
        <v>793</v>
      </c>
      <c r="S13" s="132">
        <v>674</v>
      </c>
      <c r="T13" s="205">
        <v>97948</v>
      </c>
    </row>
    <row r="14" spans="2:20" x14ac:dyDescent="0.15">
      <c r="B14" s="204"/>
      <c r="C14" s="196">
        <v>2</v>
      </c>
      <c r="D14" s="209"/>
      <c r="E14" s="204">
        <v>651</v>
      </c>
      <c r="F14" s="205">
        <v>735</v>
      </c>
      <c r="G14" s="132">
        <v>683</v>
      </c>
      <c r="H14" s="205">
        <v>43617</v>
      </c>
      <c r="I14" s="204">
        <v>420</v>
      </c>
      <c r="J14" s="205">
        <v>578</v>
      </c>
      <c r="K14" s="132">
        <v>473</v>
      </c>
      <c r="L14" s="205">
        <v>81003</v>
      </c>
      <c r="M14" s="204">
        <v>714</v>
      </c>
      <c r="N14" s="205">
        <v>840</v>
      </c>
      <c r="O14" s="132">
        <v>758</v>
      </c>
      <c r="P14" s="205">
        <v>93900</v>
      </c>
      <c r="Q14" s="204">
        <v>630</v>
      </c>
      <c r="R14" s="205">
        <v>830</v>
      </c>
      <c r="S14" s="132">
        <v>713</v>
      </c>
      <c r="T14" s="205">
        <v>77711</v>
      </c>
    </row>
    <row r="15" spans="2:20" x14ac:dyDescent="0.15">
      <c r="B15" s="204"/>
      <c r="C15" s="196">
        <v>3</v>
      </c>
      <c r="D15" s="209"/>
      <c r="E15" s="204">
        <v>651</v>
      </c>
      <c r="F15" s="205">
        <v>861</v>
      </c>
      <c r="G15" s="132">
        <v>771</v>
      </c>
      <c r="H15" s="205">
        <v>63887</v>
      </c>
      <c r="I15" s="204">
        <v>473</v>
      </c>
      <c r="J15" s="205">
        <v>567</v>
      </c>
      <c r="K15" s="132">
        <v>517</v>
      </c>
      <c r="L15" s="205">
        <v>218548</v>
      </c>
      <c r="M15" s="204">
        <v>819</v>
      </c>
      <c r="N15" s="205">
        <v>894</v>
      </c>
      <c r="O15" s="132">
        <v>834</v>
      </c>
      <c r="P15" s="205">
        <v>108072</v>
      </c>
      <c r="Q15" s="204">
        <v>683</v>
      </c>
      <c r="R15" s="205">
        <v>819</v>
      </c>
      <c r="S15" s="132">
        <v>773</v>
      </c>
      <c r="T15" s="205">
        <v>85384</v>
      </c>
    </row>
    <row r="16" spans="2:20" x14ac:dyDescent="0.15">
      <c r="B16" s="204"/>
      <c r="C16" s="196">
        <v>4</v>
      </c>
      <c r="D16" s="209"/>
      <c r="E16" s="204">
        <v>609</v>
      </c>
      <c r="F16" s="205">
        <v>693</v>
      </c>
      <c r="G16" s="132">
        <v>635</v>
      </c>
      <c r="H16" s="205">
        <v>42995</v>
      </c>
      <c r="I16" s="204">
        <v>399</v>
      </c>
      <c r="J16" s="205">
        <v>439</v>
      </c>
      <c r="K16" s="132">
        <v>420</v>
      </c>
      <c r="L16" s="205">
        <v>122127</v>
      </c>
      <c r="M16" s="204">
        <v>714</v>
      </c>
      <c r="N16" s="205">
        <v>788</v>
      </c>
      <c r="O16" s="132">
        <v>735</v>
      </c>
      <c r="P16" s="205">
        <v>103749</v>
      </c>
      <c r="Q16" s="204">
        <v>683</v>
      </c>
      <c r="R16" s="205">
        <v>763</v>
      </c>
      <c r="S16" s="132">
        <v>722</v>
      </c>
      <c r="T16" s="205">
        <v>127738</v>
      </c>
    </row>
    <row r="17" spans="2:20" x14ac:dyDescent="0.15">
      <c r="B17" s="204"/>
      <c r="C17" s="196">
        <v>5</v>
      </c>
      <c r="D17" s="209"/>
      <c r="E17" s="204">
        <v>630</v>
      </c>
      <c r="F17" s="205">
        <v>893</v>
      </c>
      <c r="G17" s="132">
        <v>810</v>
      </c>
      <c r="H17" s="205">
        <v>47074</v>
      </c>
      <c r="I17" s="204">
        <v>473</v>
      </c>
      <c r="J17" s="205">
        <v>593</v>
      </c>
      <c r="K17" s="132">
        <v>532</v>
      </c>
      <c r="L17" s="205">
        <v>87908</v>
      </c>
      <c r="M17" s="204">
        <v>819</v>
      </c>
      <c r="N17" s="205">
        <v>977</v>
      </c>
      <c r="O17" s="132">
        <v>868</v>
      </c>
      <c r="P17" s="205">
        <v>74672</v>
      </c>
      <c r="Q17" s="204">
        <v>735</v>
      </c>
      <c r="R17" s="205">
        <v>861</v>
      </c>
      <c r="S17" s="132">
        <v>759</v>
      </c>
      <c r="T17" s="205">
        <v>69271</v>
      </c>
    </row>
    <row r="18" spans="2:20" x14ac:dyDescent="0.15">
      <c r="B18" s="204"/>
      <c r="C18" s="196">
        <v>6</v>
      </c>
      <c r="D18" s="209"/>
      <c r="E18" s="204">
        <v>735</v>
      </c>
      <c r="F18" s="205">
        <v>1044</v>
      </c>
      <c r="G18" s="132">
        <v>999</v>
      </c>
      <c r="H18" s="205">
        <v>63164</v>
      </c>
      <c r="I18" s="204">
        <v>504</v>
      </c>
      <c r="J18" s="205">
        <v>731</v>
      </c>
      <c r="K18" s="132">
        <v>592</v>
      </c>
      <c r="L18" s="205">
        <v>71909</v>
      </c>
      <c r="M18" s="204">
        <v>840</v>
      </c>
      <c r="N18" s="205">
        <v>1191</v>
      </c>
      <c r="O18" s="132">
        <v>1088</v>
      </c>
      <c r="P18" s="205">
        <v>80408</v>
      </c>
      <c r="Q18" s="204">
        <v>809</v>
      </c>
      <c r="R18" s="205">
        <v>956</v>
      </c>
      <c r="S18" s="132">
        <v>851</v>
      </c>
      <c r="T18" s="205">
        <v>86080</v>
      </c>
    </row>
    <row r="19" spans="2:20" x14ac:dyDescent="0.15">
      <c r="B19" s="204"/>
      <c r="C19" s="196">
        <v>7</v>
      </c>
      <c r="D19" s="209"/>
      <c r="E19" s="204">
        <v>683</v>
      </c>
      <c r="F19" s="205">
        <v>819</v>
      </c>
      <c r="G19" s="132">
        <v>735</v>
      </c>
      <c r="H19" s="205">
        <v>47260</v>
      </c>
      <c r="I19" s="204">
        <v>416</v>
      </c>
      <c r="J19" s="205">
        <v>525</v>
      </c>
      <c r="K19" s="132">
        <v>476</v>
      </c>
      <c r="L19" s="205">
        <v>67093</v>
      </c>
      <c r="M19" s="204">
        <v>767</v>
      </c>
      <c r="N19" s="205">
        <v>945</v>
      </c>
      <c r="O19" s="132">
        <v>820</v>
      </c>
      <c r="P19" s="205">
        <v>137829</v>
      </c>
      <c r="Q19" s="204">
        <v>683</v>
      </c>
      <c r="R19" s="205">
        <v>772</v>
      </c>
      <c r="S19" s="132">
        <v>715</v>
      </c>
      <c r="T19" s="205">
        <v>89663</v>
      </c>
    </row>
    <row r="20" spans="2:20" x14ac:dyDescent="0.15">
      <c r="B20" s="204"/>
      <c r="C20" s="196">
        <v>8</v>
      </c>
      <c r="D20" s="209"/>
      <c r="E20" s="204">
        <v>735</v>
      </c>
      <c r="F20" s="205">
        <v>861</v>
      </c>
      <c r="G20" s="132">
        <v>805</v>
      </c>
      <c r="H20" s="205">
        <v>70298</v>
      </c>
      <c r="I20" s="204">
        <v>431</v>
      </c>
      <c r="J20" s="205">
        <v>550</v>
      </c>
      <c r="K20" s="132">
        <v>502</v>
      </c>
      <c r="L20" s="205">
        <v>100014</v>
      </c>
      <c r="M20" s="204">
        <v>819</v>
      </c>
      <c r="N20" s="205">
        <v>956</v>
      </c>
      <c r="O20" s="132">
        <v>890</v>
      </c>
      <c r="P20" s="205">
        <v>136618</v>
      </c>
      <c r="Q20" s="204">
        <v>683</v>
      </c>
      <c r="R20" s="205">
        <v>749</v>
      </c>
      <c r="S20" s="132">
        <v>722</v>
      </c>
      <c r="T20" s="205">
        <v>111972</v>
      </c>
    </row>
    <row r="21" spans="2:20" ht="13.5" customHeight="1" x14ac:dyDescent="0.15">
      <c r="B21" s="204"/>
      <c r="C21" s="196">
        <v>9</v>
      </c>
      <c r="D21" s="209"/>
      <c r="E21" s="204">
        <v>788</v>
      </c>
      <c r="F21" s="205">
        <v>945</v>
      </c>
      <c r="G21" s="132">
        <v>833</v>
      </c>
      <c r="H21" s="205">
        <v>46789</v>
      </c>
      <c r="I21" s="204">
        <v>473</v>
      </c>
      <c r="J21" s="205">
        <v>588</v>
      </c>
      <c r="K21" s="132">
        <v>517</v>
      </c>
      <c r="L21" s="205">
        <v>61982</v>
      </c>
      <c r="M21" s="204">
        <v>840</v>
      </c>
      <c r="N21" s="205">
        <v>1050</v>
      </c>
      <c r="O21" s="132">
        <v>923</v>
      </c>
      <c r="P21" s="205">
        <v>121961</v>
      </c>
      <c r="Q21" s="204">
        <v>704</v>
      </c>
      <c r="R21" s="205">
        <v>889</v>
      </c>
      <c r="S21" s="132">
        <v>753</v>
      </c>
      <c r="T21" s="205">
        <v>145872</v>
      </c>
    </row>
    <row r="22" spans="2:20" ht="13.5" customHeight="1" x14ac:dyDescent="0.15">
      <c r="B22" s="204"/>
      <c r="C22" s="196">
        <v>10</v>
      </c>
      <c r="D22" s="209"/>
      <c r="E22" s="205">
        <v>682.5</v>
      </c>
      <c r="F22" s="205">
        <v>892.5</v>
      </c>
      <c r="G22" s="205">
        <v>804.78218439902696</v>
      </c>
      <c r="H22" s="205">
        <v>75922.399999999994</v>
      </c>
      <c r="I22" s="205">
        <v>462</v>
      </c>
      <c r="J22" s="205">
        <v>567</v>
      </c>
      <c r="K22" s="205">
        <v>500.70815895385692</v>
      </c>
      <c r="L22" s="205">
        <v>56659.8</v>
      </c>
      <c r="M22" s="205">
        <v>787.5</v>
      </c>
      <c r="N22" s="205">
        <v>950.25</v>
      </c>
      <c r="O22" s="205">
        <v>875.4293181164287</v>
      </c>
      <c r="P22" s="205">
        <v>66206.899999999994</v>
      </c>
      <c r="Q22" s="205">
        <v>630</v>
      </c>
      <c r="R22" s="205">
        <v>808.5</v>
      </c>
      <c r="S22" s="205">
        <v>714.52548103433253</v>
      </c>
      <c r="T22" s="205">
        <v>124382</v>
      </c>
    </row>
    <row r="23" spans="2:20" ht="13.5" customHeight="1" x14ac:dyDescent="0.15">
      <c r="B23" s="204"/>
      <c r="C23" s="196">
        <v>11</v>
      </c>
      <c r="D23" s="209"/>
      <c r="E23" s="205">
        <v>698.25</v>
      </c>
      <c r="F23" s="205">
        <v>979.65000000000009</v>
      </c>
      <c r="G23" s="205">
        <v>823.37283571963656</v>
      </c>
      <c r="H23" s="205">
        <v>61274.400000000001</v>
      </c>
      <c r="I23" s="205">
        <v>435.75</v>
      </c>
      <c r="J23" s="205">
        <v>546</v>
      </c>
      <c r="K23" s="205">
        <v>482.85218319551757</v>
      </c>
      <c r="L23" s="205">
        <v>89020.7</v>
      </c>
      <c r="M23" s="205">
        <v>756</v>
      </c>
      <c r="N23" s="205">
        <v>942.90000000000009</v>
      </c>
      <c r="O23" s="205">
        <v>872.90162149080356</v>
      </c>
      <c r="P23" s="205">
        <v>101402</v>
      </c>
      <c r="Q23" s="205">
        <v>735</v>
      </c>
      <c r="R23" s="205">
        <v>889.35</v>
      </c>
      <c r="S23" s="205">
        <v>782.85359193390286</v>
      </c>
      <c r="T23" s="209">
        <v>141418.70000000001</v>
      </c>
    </row>
    <row r="24" spans="2:20" ht="13.5" customHeight="1" x14ac:dyDescent="0.15">
      <c r="B24" s="197"/>
      <c r="C24" s="201">
        <v>12</v>
      </c>
      <c r="D24" s="210"/>
      <c r="E24" s="211">
        <v>735</v>
      </c>
      <c r="F24" s="211">
        <v>1013.25</v>
      </c>
      <c r="G24" s="211">
        <v>860.38065455592653</v>
      </c>
      <c r="H24" s="211">
        <v>64239.7</v>
      </c>
      <c r="I24" s="211">
        <v>435.75</v>
      </c>
      <c r="J24" s="211">
        <v>558.6</v>
      </c>
      <c r="K24" s="211">
        <v>477.4334483576115</v>
      </c>
      <c r="L24" s="211">
        <v>62598.5</v>
      </c>
      <c r="M24" s="211">
        <v>777</v>
      </c>
      <c r="N24" s="211">
        <v>1050</v>
      </c>
      <c r="O24" s="211">
        <v>915.26511669834906</v>
      </c>
      <c r="P24" s="211">
        <v>97615.8</v>
      </c>
      <c r="Q24" s="211">
        <v>682.5</v>
      </c>
      <c r="R24" s="211">
        <v>892.5</v>
      </c>
      <c r="S24" s="211">
        <v>830.13487600437225</v>
      </c>
      <c r="T24" s="210">
        <v>88024.5</v>
      </c>
    </row>
    <row r="25" spans="2:20" ht="13.5" customHeight="1" x14ac:dyDescent="0.15">
      <c r="B25" s="204"/>
      <c r="C25" s="199" t="s">
        <v>118</v>
      </c>
      <c r="D25" s="212"/>
      <c r="E25" s="728" t="s">
        <v>246</v>
      </c>
      <c r="F25" s="729"/>
      <c r="G25" s="729"/>
      <c r="H25" s="311"/>
      <c r="I25" s="728" t="s">
        <v>247</v>
      </c>
      <c r="J25" s="729"/>
      <c r="K25" s="729"/>
      <c r="L25" s="730"/>
      <c r="M25" s="204"/>
      <c r="N25" s="132"/>
      <c r="O25" s="132"/>
      <c r="P25" s="132"/>
      <c r="Q25" s="132"/>
      <c r="R25" s="132"/>
      <c r="S25" s="132"/>
      <c r="T25" s="132"/>
    </row>
    <row r="26" spans="2:20" x14ac:dyDescent="0.15">
      <c r="B26" s="307" t="s">
        <v>124</v>
      </c>
      <c r="C26" s="308"/>
      <c r="D26" s="309"/>
      <c r="E26" s="188" t="s">
        <v>254</v>
      </c>
      <c r="F26" s="278" t="s">
        <v>255</v>
      </c>
      <c r="G26" s="190" t="s">
        <v>194</v>
      </c>
      <c r="H26" s="278" t="s">
        <v>195</v>
      </c>
      <c r="I26" s="188" t="s">
        <v>254</v>
      </c>
      <c r="J26" s="278" t="s">
        <v>255</v>
      </c>
      <c r="K26" s="190" t="s">
        <v>194</v>
      </c>
      <c r="L26" s="278" t="s">
        <v>128</v>
      </c>
      <c r="M26" s="204"/>
      <c r="N26" s="132"/>
      <c r="O26" s="132"/>
      <c r="P26" s="132"/>
      <c r="Q26" s="132"/>
      <c r="R26" s="132"/>
      <c r="S26" s="132"/>
      <c r="T26" s="132"/>
    </row>
    <row r="27" spans="2:20" x14ac:dyDescent="0.15">
      <c r="B27" s="222" t="s">
        <v>95</v>
      </c>
      <c r="C27" s="310">
        <v>18</v>
      </c>
      <c r="D27" s="223" t="s">
        <v>96</v>
      </c>
      <c r="E27" s="204">
        <v>420</v>
      </c>
      <c r="F27" s="205">
        <v>593</v>
      </c>
      <c r="G27" s="132">
        <v>493</v>
      </c>
      <c r="H27" s="205">
        <v>974583</v>
      </c>
      <c r="I27" s="204">
        <v>714</v>
      </c>
      <c r="J27" s="205">
        <v>950</v>
      </c>
      <c r="K27" s="132">
        <v>840</v>
      </c>
      <c r="L27" s="205">
        <v>112116</v>
      </c>
      <c r="M27" s="204"/>
      <c r="N27" s="132"/>
      <c r="O27" s="132"/>
      <c r="P27" s="132"/>
      <c r="Q27" s="132"/>
      <c r="R27" s="132"/>
      <c r="S27" s="132"/>
      <c r="T27" s="132"/>
    </row>
    <row r="28" spans="2:20" x14ac:dyDescent="0.15">
      <c r="B28" s="204"/>
      <c r="C28" s="132">
        <v>19</v>
      </c>
      <c r="E28" s="204">
        <v>452</v>
      </c>
      <c r="F28" s="205">
        <v>630</v>
      </c>
      <c r="G28" s="132">
        <v>526</v>
      </c>
      <c r="H28" s="205">
        <v>1168021</v>
      </c>
      <c r="I28" s="204">
        <v>697</v>
      </c>
      <c r="J28" s="205">
        <v>998</v>
      </c>
      <c r="K28" s="132">
        <v>866</v>
      </c>
      <c r="L28" s="205">
        <v>141516</v>
      </c>
      <c r="M28" s="204"/>
      <c r="N28" s="132"/>
      <c r="O28" s="132"/>
      <c r="P28" s="132"/>
      <c r="Q28" s="132"/>
      <c r="R28" s="132"/>
      <c r="S28" s="132"/>
      <c r="T28" s="132"/>
    </row>
    <row r="29" spans="2:20" x14ac:dyDescent="0.15">
      <c r="B29" s="204"/>
      <c r="C29" s="132">
        <v>20</v>
      </c>
      <c r="D29" s="132"/>
      <c r="E29" s="204">
        <v>462</v>
      </c>
      <c r="F29" s="205">
        <v>630</v>
      </c>
      <c r="G29" s="132">
        <v>565</v>
      </c>
      <c r="H29" s="205">
        <v>1142912</v>
      </c>
      <c r="I29" s="204">
        <v>630</v>
      </c>
      <c r="J29" s="205">
        <v>992</v>
      </c>
      <c r="K29" s="132">
        <v>841</v>
      </c>
      <c r="L29" s="205">
        <v>194188</v>
      </c>
      <c r="M29" s="204"/>
      <c r="N29" s="132"/>
      <c r="O29" s="132"/>
      <c r="P29" s="132"/>
      <c r="Q29" s="132"/>
      <c r="R29" s="132"/>
      <c r="S29" s="132"/>
      <c r="T29" s="132"/>
    </row>
    <row r="30" spans="2:20" x14ac:dyDescent="0.15">
      <c r="B30" s="197"/>
      <c r="C30" s="198">
        <v>21</v>
      </c>
      <c r="D30" s="198"/>
      <c r="E30" s="197">
        <v>368</v>
      </c>
      <c r="F30" s="211">
        <v>607</v>
      </c>
      <c r="G30" s="198">
        <v>487</v>
      </c>
      <c r="H30" s="211">
        <v>1438524</v>
      </c>
      <c r="I30" s="197">
        <v>683</v>
      </c>
      <c r="J30" s="211">
        <v>1112</v>
      </c>
      <c r="K30" s="198">
        <v>823</v>
      </c>
      <c r="L30" s="211">
        <v>161344</v>
      </c>
      <c r="M30" s="204"/>
      <c r="N30" s="132"/>
      <c r="O30" s="132"/>
      <c r="P30" s="132"/>
      <c r="Q30" s="132"/>
      <c r="R30" s="132"/>
      <c r="S30" s="132"/>
      <c r="T30" s="132"/>
    </row>
    <row r="31" spans="2:20" x14ac:dyDescent="0.15">
      <c r="B31" s="204"/>
      <c r="C31" s="196">
        <v>12</v>
      </c>
      <c r="D31" s="209"/>
      <c r="E31" s="204">
        <v>441</v>
      </c>
      <c r="F31" s="205">
        <v>504</v>
      </c>
      <c r="G31" s="132">
        <v>459</v>
      </c>
      <c r="H31" s="205">
        <v>140721</v>
      </c>
      <c r="I31" s="206">
        <v>840</v>
      </c>
      <c r="J31" s="208">
        <v>1112</v>
      </c>
      <c r="K31" s="173">
        <v>913</v>
      </c>
      <c r="L31" s="205">
        <v>9284</v>
      </c>
      <c r="M31" s="204"/>
      <c r="N31" s="132"/>
      <c r="O31" s="132"/>
      <c r="P31" s="132"/>
      <c r="Q31" s="132"/>
      <c r="R31" s="132"/>
      <c r="S31" s="132"/>
      <c r="T31" s="132"/>
    </row>
    <row r="32" spans="2:20" x14ac:dyDescent="0.15">
      <c r="B32" s="204" t="s">
        <v>99</v>
      </c>
      <c r="C32" s="196">
        <v>1</v>
      </c>
      <c r="D32" s="209" t="s">
        <v>2</v>
      </c>
      <c r="E32" s="204">
        <v>420</v>
      </c>
      <c r="F32" s="205">
        <v>487</v>
      </c>
      <c r="G32" s="132">
        <v>457</v>
      </c>
      <c r="H32" s="205">
        <v>84125</v>
      </c>
      <c r="I32" s="206">
        <v>840</v>
      </c>
      <c r="J32" s="208">
        <v>840</v>
      </c>
      <c r="K32" s="173">
        <v>840</v>
      </c>
      <c r="L32" s="205">
        <v>7928</v>
      </c>
      <c r="M32" s="204"/>
      <c r="N32" s="132"/>
      <c r="O32" s="132"/>
      <c r="P32" s="132"/>
      <c r="Q32" s="132"/>
      <c r="R32" s="132"/>
      <c r="S32" s="132"/>
      <c r="T32" s="132"/>
    </row>
    <row r="33" spans="2:20" x14ac:dyDescent="0.15">
      <c r="B33" s="204"/>
      <c r="C33" s="196">
        <v>2</v>
      </c>
      <c r="D33" s="209"/>
      <c r="E33" s="204">
        <v>431</v>
      </c>
      <c r="F33" s="205">
        <v>546</v>
      </c>
      <c r="G33" s="132">
        <v>484</v>
      </c>
      <c r="H33" s="205">
        <v>98510</v>
      </c>
      <c r="I33" s="206">
        <v>756</v>
      </c>
      <c r="J33" s="208">
        <v>975</v>
      </c>
      <c r="K33" s="173">
        <v>855</v>
      </c>
      <c r="L33" s="205">
        <v>8034</v>
      </c>
      <c r="M33" s="204"/>
      <c r="N33" s="132"/>
      <c r="O33" s="132"/>
      <c r="P33" s="132"/>
      <c r="Q33" s="132"/>
      <c r="R33" s="132"/>
      <c r="S33" s="132"/>
      <c r="T33" s="132"/>
    </row>
    <row r="34" spans="2:20" x14ac:dyDescent="0.15">
      <c r="B34" s="204"/>
      <c r="C34" s="196">
        <v>3</v>
      </c>
      <c r="D34" s="209"/>
      <c r="E34" s="204">
        <v>487</v>
      </c>
      <c r="F34" s="205">
        <v>560</v>
      </c>
      <c r="G34" s="132">
        <v>515</v>
      </c>
      <c r="H34" s="205">
        <v>266660</v>
      </c>
      <c r="I34" s="206">
        <v>999</v>
      </c>
      <c r="J34" s="208">
        <v>999</v>
      </c>
      <c r="K34" s="173">
        <v>999</v>
      </c>
      <c r="L34" s="205">
        <v>13519</v>
      </c>
      <c r="M34" s="204"/>
      <c r="N34" s="132"/>
      <c r="O34" s="132"/>
      <c r="P34" s="132"/>
      <c r="Q34" s="132"/>
      <c r="R34" s="132"/>
      <c r="S34" s="132"/>
      <c r="T34" s="132"/>
    </row>
    <row r="35" spans="2:20" x14ac:dyDescent="0.15">
      <c r="B35" s="204"/>
      <c r="C35" s="196">
        <v>4</v>
      </c>
      <c r="D35" s="209"/>
      <c r="E35" s="204">
        <v>473</v>
      </c>
      <c r="F35" s="205">
        <v>540</v>
      </c>
      <c r="G35" s="132">
        <v>492</v>
      </c>
      <c r="H35" s="205">
        <v>157060</v>
      </c>
      <c r="I35" s="206">
        <v>788</v>
      </c>
      <c r="J35" s="208">
        <v>788</v>
      </c>
      <c r="K35" s="173">
        <v>788</v>
      </c>
      <c r="L35" s="205">
        <v>5339</v>
      </c>
      <c r="M35" s="204"/>
      <c r="N35" s="132"/>
      <c r="O35" s="132"/>
      <c r="P35" s="132"/>
      <c r="Q35" s="132"/>
      <c r="R35" s="132"/>
      <c r="S35" s="132"/>
      <c r="T35" s="132"/>
    </row>
    <row r="36" spans="2:20" x14ac:dyDescent="0.15">
      <c r="B36" s="204"/>
      <c r="C36" s="196">
        <v>5</v>
      </c>
      <c r="D36" s="209"/>
      <c r="E36" s="204">
        <v>483</v>
      </c>
      <c r="F36" s="205">
        <v>630</v>
      </c>
      <c r="G36" s="132">
        <v>560</v>
      </c>
      <c r="H36" s="205">
        <v>112165</v>
      </c>
      <c r="I36" s="206">
        <v>977</v>
      </c>
      <c r="J36" s="208">
        <v>977</v>
      </c>
      <c r="K36" s="173">
        <v>977</v>
      </c>
      <c r="L36" s="205">
        <v>19157</v>
      </c>
      <c r="M36" s="204"/>
      <c r="N36" s="132"/>
      <c r="O36" s="132"/>
      <c r="P36" s="132"/>
      <c r="Q36" s="132"/>
      <c r="R36" s="132"/>
      <c r="S36" s="132"/>
      <c r="T36" s="132"/>
    </row>
    <row r="37" spans="2:20" x14ac:dyDescent="0.15">
      <c r="B37" s="204"/>
      <c r="C37" s="196">
        <v>6</v>
      </c>
      <c r="D37" s="209"/>
      <c r="E37" s="204">
        <v>525</v>
      </c>
      <c r="F37" s="205">
        <v>713</v>
      </c>
      <c r="G37" s="132">
        <v>606</v>
      </c>
      <c r="H37" s="205">
        <v>97129</v>
      </c>
      <c r="I37" s="206">
        <v>1082</v>
      </c>
      <c r="J37" s="208">
        <v>1082</v>
      </c>
      <c r="K37" s="173">
        <v>1082</v>
      </c>
      <c r="L37" s="205">
        <v>16684</v>
      </c>
      <c r="M37" s="204"/>
      <c r="N37" s="132"/>
      <c r="O37" s="132"/>
      <c r="P37" s="132"/>
      <c r="Q37" s="132"/>
      <c r="R37" s="132"/>
      <c r="S37" s="132"/>
      <c r="T37" s="132"/>
    </row>
    <row r="38" spans="2:20" x14ac:dyDescent="0.15">
      <c r="B38" s="204"/>
      <c r="C38" s="196">
        <v>7</v>
      </c>
      <c r="D38" s="209"/>
      <c r="E38" s="204">
        <v>504</v>
      </c>
      <c r="F38" s="205">
        <v>683</v>
      </c>
      <c r="G38" s="132">
        <v>600</v>
      </c>
      <c r="H38" s="205">
        <v>98114</v>
      </c>
      <c r="I38" s="206">
        <v>844</v>
      </c>
      <c r="J38" s="208">
        <v>977</v>
      </c>
      <c r="K38" s="173">
        <v>945</v>
      </c>
      <c r="L38" s="205">
        <v>6707</v>
      </c>
      <c r="M38" s="204"/>
      <c r="N38" s="132"/>
      <c r="O38" s="132"/>
      <c r="P38" s="132"/>
      <c r="Q38" s="132"/>
      <c r="R38" s="132"/>
      <c r="S38" s="132"/>
      <c r="T38" s="132"/>
    </row>
    <row r="39" spans="2:20" x14ac:dyDescent="0.15">
      <c r="B39" s="204"/>
      <c r="C39" s="196">
        <v>8</v>
      </c>
      <c r="D39" s="209"/>
      <c r="E39" s="204">
        <v>504</v>
      </c>
      <c r="F39" s="205">
        <v>602</v>
      </c>
      <c r="G39" s="132">
        <v>574</v>
      </c>
      <c r="H39" s="205">
        <v>145925</v>
      </c>
      <c r="I39" s="206">
        <v>819</v>
      </c>
      <c r="J39" s="208">
        <v>880</v>
      </c>
      <c r="K39" s="173">
        <v>840</v>
      </c>
      <c r="L39" s="205">
        <v>16500</v>
      </c>
      <c r="M39" s="204"/>
      <c r="N39" s="132"/>
      <c r="O39" s="132"/>
      <c r="P39" s="132"/>
      <c r="Q39" s="132"/>
      <c r="R39" s="132"/>
      <c r="S39" s="132"/>
      <c r="T39" s="132"/>
    </row>
    <row r="40" spans="2:20" ht="12.75" customHeight="1" x14ac:dyDescent="0.15">
      <c r="B40" s="204"/>
      <c r="C40" s="196">
        <v>9</v>
      </c>
      <c r="D40" s="209"/>
      <c r="E40" s="204">
        <v>473</v>
      </c>
      <c r="F40" s="205">
        <v>630</v>
      </c>
      <c r="G40" s="132">
        <v>568</v>
      </c>
      <c r="H40" s="205">
        <v>89732</v>
      </c>
      <c r="I40" s="206">
        <v>924</v>
      </c>
      <c r="J40" s="208">
        <v>924</v>
      </c>
      <c r="K40" s="173">
        <v>924</v>
      </c>
      <c r="L40" s="205">
        <v>18355</v>
      </c>
      <c r="M40" s="132"/>
      <c r="N40" s="132"/>
      <c r="O40" s="132"/>
      <c r="P40" s="132"/>
      <c r="Q40" s="132"/>
      <c r="R40" s="132"/>
      <c r="S40" s="132"/>
      <c r="T40" s="132"/>
    </row>
    <row r="41" spans="2:20" ht="12.75" customHeight="1" x14ac:dyDescent="0.15">
      <c r="B41" s="204"/>
      <c r="C41" s="196">
        <v>10</v>
      </c>
      <c r="D41" s="209"/>
      <c r="E41" s="205">
        <v>462</v>
      </c>
      <c r="F41" s="205">
        <v>546</v>
      </c>
      <c r="G41" s="205">
        <v>490.4951171875</v>
      </c>
      <c r="H41" s="205">
        <v>81331.3</v>
      </c>
      <c r="I41" s="208">
        <v>892.5</v>
      </c>
      <c r="J41" s="208">
        <v>1111.95</v>
      </c>
      <c r="K41" s="208">
        <v>911.04560475875735</v>
      </c>
      <c r="L41" s="205">
        <v>16959</v>
      </c>
      <c r="M41" s="132"/>
      <c r="N41" s="132"/>
      <c r="O41" s="132"/>
      <c r="P41" s="132"/>
      <c r="Q41" s="132"/>
      <c r="R41" s="132"/>
      <c r="S41" s="132"/>
      <c r="T41" s="132"/>
    </row>
    <row r="42" spans="2:20" ht="12.75" customHeight="1" x14ac:dyDescent="0.15">
      <c r="B42" s="204"/>
      <c r="C42" s="196">
        <v>11</v>
      </c>
      <c r="D42" s="209"/>
      <c r="E42" s="205">
        <v>441</v>
      </c>
      <c r="F42" s="205">
        <v>546</v>
      </c>
      <c r="G42" s="205">
        <v>477.92830688175701</v>
      </c>
      <c r="H42" s="205">
        <v>96056.2</v>
      </c>
      <c r="I42" s="208">
        <v>844.2</v>
      </c>
      <c r="J42" s="208">
        <v>924</v>
      </c>
      <c r="K42" s="208">
        <v>885.8452599899681</v>
      </c>
      <c r="L42" s="209">
        <v>14965.1</v>
      </c>
      <c r="M42" s="132"/>
      <c r="N42" s="132"/>
      <c r="O42" s="132"/>
      <c r="P42" s="132"/>
      <c r="Q42" s="132"/>
      <c r="R42" s="132"/>
      <c r="S42" s="132"/>
      <c r="T42" s="132"/>
    </row>
    <row r="43" spans="2:20" ht="12.75" customHeight="1" x14ac:dyDescent="0.15">
      <c r="B43" s="197"/>
      <c r="C43" s="201">
        <v>12</v>
      </c>
      <c r="D43" s="210"/>
      <c r="E43" s="211">
        <v>451.5</v>
      </c>
      <c r="F43" s="211">
        <v>556.5</v>
      </c>
      <c r="G43" s="211">
        <v>488.70025925887359</v>
      </c>
      <c r="H43" s="211">
        <v>67799.899999999994</v>
      </c>
      <c r="I43" s="214">
        <v>844.2</v>
      </c>
      <c r="J43" s="214">
        <v>1113</v>
      </c>
      <c r="K43" s="214">
        <v>938.10953458790061</v>
      </c>
      <c r="L43" s="211">
        <v>8939.1</v>
      </c>
      <c r="M43" s="132"/>
      <c r="N43" s="132"/>
      <c r="O43" s="132"/>
      <c r="P43" s="132"/>
      <c r="Q43" s="132"/>
      <c r="R43" s="132"/>
      <c r="S43" s="132"/>
      <c r="T43" s="132"/>
    </row>
    <row r="44" spans="2:20" ht="12.75" customHeight="1" x14ac:dyDescent="0.15"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</row>
    <row r="45" spans="2:20" x14ac:dyDescent="0.15">
      <c r="B45" s="217" t="s">
        <v>135</v>
      </c>
      <c r="C45" s="185" t="s">
        <v>256</v>
      </c>
    </row>
    <row r="46" spans="2:20" x14ac:dyDescent="0.15">
      <c r="B46" s="255" t="s">
        <v>1</v>
      </c>
      <c r="C46" s="185" t="s">
        <v>137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3:Y49"/>
  <sheetViews>
    <sheetView zoomScale="75" zoomScaleNormal="75" workbookViewId="0"/>
  </sheetViews>
  <sheetFormatPr defaultColWidth="7.5" defaultRowHeight="12" x14ac:dyDescent="0.15"/>
  <cols>
    <col min="1" max="1" width="0.75" style="185" customWidth="1"/>
    <col min="2" max="2" width="5.25" style="185" customWidth="1"/>
    <col min="3" max="3" width="2.5" style="185" customWidth="1"/>
    <col min="4" max="4" width="5.875" style="185" customWidth="1"/>
    <col min="5" max="5" width="5.375" style="185" customWidth="1"/>
    <col min="6" max="7" width="5.875" style="185" customWidth="1"/>
    <col min="8" max="8" width="8.125" style="185" customWidth="1"/>
    <col min="9" max="9" width="5.375" style="185" customWidth="1"/>
    <col min="10" max="11" width="5.875" style="185" customWidth="1"/>
    <col min="12" max="12" width="8.125" style="185" customWidth="1"/>
    <col min="13" max="13" width="5.5" style="185" customWidth="1"/>
    <col min="14" max="15" width="5.875" style="185" customWidth="1"/>
    <col min="16" max="16" width="8.125" style="185" customWidth="1"/>
    <col min="17" max="17" width="5.5" style="185" customWidth="1"/>
    <col min="18" max="19" width="5.875" style="185" customWidth="1"/>
    <col min="20" max="20" width="8.125" style="185" customWidth="1"/>
    <col min="21" max="21" width="5.75" style="185" customWidth="1"/>
    <col min="22" max="23" width="5.875" style="185" customWidth="1"/>
    <col min="24" max="24" width="8.125" style="185" customWidth="1"/>
    <col min="25" max="16384" width="7.5" style="185"/>
  </cols>
  <sheetData>
    <row r="3" spans="2:25" x14ac:dyDescent="0.15">
      <c r="B3" s="185" t="s">
        <v>257</v>
      </c>
    </row>
    <row r="4" spans="2:25" x14ac:dyDescent="0.15">
      <c r="X4" s="186" t="s">
        <v>117</v>
      </c>
    </row>
    <row r="5" spans="2:25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2:25" x14ac:dyDescent="0.15">
      <c r="B6" s="279"/>
      <c r="C6" s="213" t="s">
        <v>118</v>
      </c>
      <c r="D6" s="265"/>
      <c r="E6" s="204" t="s">
        <v>258</v>
      </c>
      <c r="I6" s="204" t="s">
        <v>259</v>
      </c>
      <c r="M6" s="204" t="s">
        <v>260</v>
      </c>
      <c r="N6" s="284"/>
      <c r="O6" s="284"/>
      <c r="P6" s="284"/>
      <c r="Q6" s="187" t="s">
        <v>261</v>
      </c>
      <c r="R6" s="284"/>
      <c r="S6" s="284"/>
      <c r="T6" s="284"/>
      <c r="U6" s="187" t="s">
        <v>262</v>
      </c>
      <c r="V6" s="284"/>
      <c r="W6" s="284"/>
      <c r="X6" s="203"/>
      <c r="Y6" s="132"/>
    </row>
    <row r="7" spans="2:25" x14ac:dyDescent="0.15">
      <c r="B7" s="204"/>
      <c r="C7" s="197"/>
      <c r="D7" s="210"/>
      <c r="E7" s="204"/>
      <c r="F7" s="132"/>
      <c r="G7" s="132"/>
      <c r="H7" s="132"/>
      <c r="I7" s="312"/>
      <c r="J7" s="313"/>
      <c r="K7" s="313"/>
      <c r="L7" s="313"/>
      <c r="M7" s="312"/>
      <c r="N7" s="313"/>
      <c r="O7" s="313"/>
      <c r="P7" s="313"/>
      <c r="Q7" s="312"/>
      <c r="R7" s="313"/>
      <c r="S7" s="313"/>
      <c r="T7" s="313"/>
      <c r="U7" s="312"/>
      <c r="V7" s="313"/>
      <c r="W7" s="313"/>
      <c r="X7" s="210"/>
      <c r="Y7" s="132"/>
    </row>
    <row r="8" spans="2:25" x14ac:dyDescent="0.15">
      <c r="B8" s="204" t="s">
        <v>124</v>
      </c>
      <c r="C8" s="132"/>
      <c r="E8" s="213" t="s">
        <v>125</v>
      </c>
      <c r="F8" s="195" t="s">
        <v>126</v>
      </c>
      <c r="G8" s="202" t="s">
        <v>127</v>
      </c>
      <c r="H8" s="195" t="s">
        <v>128</v>
      </c>
      <c r="I8" s="213" t="s">
        <v>125</v>
      </c>
      <c r="J8" s="195" t="s">
        <v>126</v>
      </c>
      <c r="K8" s="202" t="s">
        <v>127</v>
      </c>
      <c r="L8" s="195" t="s">
        <v>128</v>
      </c>
      <c r="M8" s="213" t="s">
        <v>125</v>
      </c>
      <c r="N8" s="195" t="s">
        <v>126</v>
      </c>
      <c r="O8" s="202" t="s">
        <v>127</v>
      </c>
      <c r="P8" s="195" t="s">
        <v>128</v>
      </c>
      <c r="Q8" s="213" t="s">
        <v>125</v>
      </c>
      <c r="R8" s="195" t="s">
        <v>126</v>
      </c>
      <c r="S8" s="202" t="s">
        <v>127</v>
      </c>
      <c r="T8" s="195" t="s">
        <v>128</v>
      </c>
      <c r="U8" s="213" t="s">
        <v>125</v>
      </c>
      <c r="V8" s="195" t="s">
        <v>126</v>
      </c>
      <c r="W8" s="202" t="s">
        <v>127</v>
      </c>
      <c r="X8" s="195" t="s">
        <v>128</v>
      </c>
      <c r="Y8" s="132"/>
    </row>
    <row r="9" spans="2:25" x14ac:dyDescent="0.15">
      <c r="B9" s="197"/>
      <c r="C9" s="198"/>
      <c r="D9" s="198"/>
      <c r="E9" s="199"/>
      <c r="F9" s="200"/>
      <c r="G9" s="201" t="s">
        <v>129</v>
      </c>
      <c r="H9" s="200"/>
      <c r="I9" s="199"/>
      <c r="J9" s="200"/>
      <c r="K9" s="201" t="s">
        <v>129</v>
      </c>
      <c r="L9" s="200"/>
      <c r="M9" s="199"/>
      <c r="N9" s="200"/>
      <c r="O9" s="201" t="s">
        <v>129</v>
      </c>
      <c r="P9" s="200"/>
      <c r="Q9" s="199"/>
      <c r="R9" s="200"/>
      <c r="S9" s="201" t="s">
        <v>129</v>
      </c>
      <c r="T9" s="200"/>
      <c r="U9" s="199"/>
      <c r="V9" s="200"/>
      <c r="W9" s="201" t="s">
        <v>129</v>
      </c>
      <c r="X9" s="200"/>
      <c r="Y9" s="132"/>
    </row>
    <row r="10" spans="2:25" x14ac:dyDescent="0.15">
      <c r="B10" s="204" t="s">
        <v>95</v>
      </c>
      <c r="C10" s="132">
        <v>19</v>
      </c>
      <c r="D10" s="185" t="s">
        <v>96</v>
      </c>
      <c r="E10" s="204">
        <v>612</v>
      </c>
      <c r="F10" s="205">
        <v>756</v>
      </c>
      <c r="G10" s="132">
        <v>692</v>
      </c>
      <c r="H10" s="205">
        <v>1046227</v>
      </c>
      <c r="I10" s="204">
        <v>609</v>
      </c>
      <c r="J10" s="205">
        <v>704</v>
      </c>
      <c r="K10" s="132">
        <v>663</v>
      </c>
      <c r="L10" s="205">
        <v>3128766</v>
      </c>
      <c r="M10" s="204">
        <v>725</v>
      </c>
      <c r="N10" s="205">
        <v>956</v>
      </c>
      <c r="O10" s="132">
        <v>889</v>
      </c>
      <c r="P10" s="205">
        <v>274347</v>
      </c>
      <c r="Q10" s="204">
        <v>562</v>
      </c>
      <c r="R10" s="205">
        <v>630</v>
      </c>
      <c r="S10" s="132">
        <v>581</v>
      </c>
      <c r="T10" s="205">
        <v>2457708</v>
      </c>
      <c r="U10" s="204">
        <v>683</v>
      </c>
      <c r="V10" s="205">
        <v>798</v>
      </c>
      <c r="W10" s="132">
        <v>737</v>
      </c>
      <c r="X10" s="279">
        <v>158144</v>
      </c>
      <c r="Y10" s="132"/>
    </row>
    <row r="11" spans="2:25" x14ac:dyDescent="0.15">
      <c r="B11" s="204"/>
      <c r="C11" s="132">
        <v>20</v>
      </c>
      <c r="D11" s="132"/>
      <c r="E11" s="204">
        <v>615</v>
      </c>
      <c r="F11" s="205">
        <v>737</v>
      </c>
      <c r="G11" s="132">
        <v>690</v>
      </c>
      <c r="H11" s="205">
        <v>1696579</v>
      </c>
      <c r="I11" s="204">
        <v>620</v>
      </c>
      <c r="J11" s="205">
        <v>714</v>
      </c>
      <c r="K11" s="132">
        <v>668</v>
      </c>
      <c r="L11" s="205">
        <v>4818779</v>
      </c>
      <c r="M11" s="204">
        <v>683</v>
      </c>
      <c r="N11" s="205">
        <v>935</v>
      </c>
      <c r="O11" s="132">
        <v>828</v>
      </c>
      <c r="P11" s="205">
        <v>541070</v>
      </c>
      <c r="Q11" s="204">
        <v>559</v>
      </c>
      <c r="R11" s="205">
        <v>656</v>
      </c>
      <c r="S11" s="132">
        <v>630</v>
      </c>
      <c r="T11" s="205">
        <v>3146275</v>
      </c>
      <c r="U11" s="204">
        <v>620</v>
      </c>
      <c r="V11" s="205">
        <v>819</v>
      </c>
      <c r="W11" s="132">
        <v>702</v>
      </c>
      <c r="X11" s="205">
        <v>278911</v>
      </c>
      <c r="Y11" s="132"/>
    </row>
    <row r="12" spans="2:25" x14ac:dyDescent="0.15">
      <c r="B12" s="197"/>
      <c r="C12" s="198">
        <v>21</v>
      </c>
      <c r="D12" s="198"/>
      <c r="E12" s="197">
        <v>584</v>
      </c>
      <c r="F12" s="211">
        <v>720</v>
      </c>
      <c r="G12" s="198">
        <v>660</v>
      </c>
      <c r="H12" s="211">
        <v>1367277</v>
      </c>
      <c r="I12" s="197">
        <v>578</v>
      </c>
      <c r="J12" s="211">
        <v>704</v>
      </c>
      <c r="K12" s="198">
        <v>658</v>
      </c>
      <c r="L12" s="211">
        <v>5148555</v>
      </c>
      <c r="M12" s="197">
        <v>662</v>
      </c>
      <c r="N12" s="211">
        <v>819</v>
      </c>
      <c r="O12" s="198">
        <v>749</v>
      </c>
      <c r="P12" s="211">
        <v>395911</v>
      </c>
      <c r="Q12" s="197">
        <v>483</v>
      </c>
      <c r="R12" s="211">
        <v>672</v>
      </c>
      <c r="S12" s="198">
        <v>632</v>
      </c>
      <c r="T12" s="211">
        <v>3614922</v>
      </c>
      <c r="U12" s="197">
        <v>609</v>
      </c>
      <c r="V12" s="211">
        <v>735</v>
      </c>
      <c r="W12" s="198">
        <v>673</v>
      </c>
      <c r="X12" s="211">
        <v>200473</v>
      </c>
      <c r="Y12" s="132"/>
    </row>
    <row r="13" spans="2:25" x14ac:dyDescent="0.15">
      <c r="B13" s="204" t="s">
        <v>207</v>
      </c>
      <c r="C13" s="132">
        <v>4</v>
      </c>
      <c r="D13" s="132"/>
      <c r="E13" s="204">
        <v>586</v>
      </c>
      <c r="F13" s="205">
        <v>666</v>
      </c>
      <c r="G13" s="132">
        <v>649</v>
      </c>
      <c r="H13" s="205">
        <v>62691</v>
      </c>
      <c r="I13" s="204">
        <v>599</v>
      </c>
      <c r="J13" s="205">
        <v>704</v>
      </c>
      <c r="K13" s="132">
        <v>653</v>
      </c>
      <c r="L13" s="205">
        <v>394144</v>
      </c>
      <c r="M13" s="204">
        <v>684</v>
      </c>
      <c r="N13" s="205">
        <v>835</v>
      </c>
      <c r="O13" s="132">
        <v>764</v>
      </c>
      <c r="P13" s="205">
        <v>17036</v>
      </c>
      <c r="Q13" s="204">
        <v>494</v>
      </c>
      <c r="R13" s="205">
        <v>575</v>
      </c>
      <c r="S13" s="132">
        <v>515</v>
      </c>
      <c r="T13" s="205">
        <v>277696</v>
      </c>
      <c r="U13" s="204">
        <v>630</v>
      </c>
      <c r="V13" s="205">
        <v>735</v>
      </c>
      <c r="W13" s="132">
        <v>695</v>
      </c>
      <c r="X13" s="205">
        <v>5441</v>
      </c>
      <c r="Y13" s="132"/>
    </row>
    <row r="14" spans="2:25" x14ac:dyDescent="0.15">
      <c r="B14" s="204"/>
      <c r="C14" s="132">
        <v>5</v>
      </c>
      <c r="D14" s="132"/>
      <c r="E14" s="204">
        <v>604</v>
      </c>
      <c r="F14" s="205">
        <v>697</v>
      </c>
      <c r="G14" s="132">
        <v>649</v>
      </c>
      <c r="H14" s="205">
        <v>60533</v>
      </c>
      <c r="I14" s="204">
        <v>599</v>
      </c>
      <c r="J14" s="205">
        <v>704</v>
      </c>
      <c r="K14" s="132">
        <v>664</v>
      </c>
      <c r="L14" s="205">
        <v>388784</v>
      </c>
      <c r="M14" s="204">
        <v>693</v>
      </c>
      <c r="N14" s="205">
        <v>877</v>
      </c>
      <c r="O14" s="132">
        <v>784</v>
      </c>
      <c r="P14" s="205">
        <v>17355</v>
      </c>
      <c r="Q14" s="204">
        <v>504</v>
      </c>
      <c r="R14" s="205">
        <v>609</v>
      </c>
      <c r="S14" s="132">
        <v>548</v>
      </c>
      <c r="T14" s="205">
        <v>274408</v>
      </c>
      <c r="U14" s="204">
        <v>630</v>
      </c>
      <c r="V14" s="205">
        <v>840</v>
      </c>
      <c r="W14" s="132">
        <v>715</v>
      </c>
      <c r="X14" s="205">
        <v>22743</v>
      </c>
      <c r="Y14" s="132"/>
    </row>
    <row r="15" spans="2:25" x14ac:dyDescent="0.15">
      <c r="B15" s="204"/>
      <c r="C15" s="132">
        <v>6</v>
      </c>
      <c r="D15" s="209"/>
      <c r="E15" s="204">
        <v>600</v>
      </c>
      <c r="F15" s="205">
        <v>687</v>
      </c>
      <c r="G15" s="132">
        <v>651</v>
      </c>
      <c r="H15" s="205">
        <v>52355</v>
      </c>
      <c r="I15" s="204">
        <v>572</v>
      </c>
      <c r="J15" s="205">
        <v>693</v>
      </c>
      <c r="K15" s="132">
        <v>656</v>
      </c>
      <c r="L15" s="205">
        <v>402531</v>
      </c>
      <c r="M15" s="204">
        <v>714</v>
      </c>
      <c r="N15" s="205">
        <v>788</v>
      </c>
      <c r="O15" s="132">
        <v>759</v>
      </c>
      <c r="P15" s="205">
        <v>28055</v>
      </c>
      <c r="Q15" s="204">
        <v>515</v>
      </c>
      <c r="R15" s="205">
        <v>570</v>
      </c>
      <c r="S15" s="132">
        <v>536</v>
      </c>
      <c r="T15" s="205">
        <v>276291</v>
      </c>
      <c r="U15" s="204">
        <v>651</v>
      </c>
      <c r="V15" s="205">
        <v>735</v>
      </c>
      <c r="W15" s="132">
        <v>674</v>
      </c>
      <c r="X15" s="205">
        <v>20838</v>
      </c>
      <c r="Y15" s="132"/>
    </row>
    <row r="16" spans="2:25" x14ac:dyDescent="0.15">
      <c r="B16" s="204"/>
      <c r="C16" s="132">
        <v>7</v>
      </c>
      <c r="D16" s="209"/>
      <c r="E16" s="204">
        <v>630</v>
      </c>
      <c r="F16" s="205">
        <v>683</v>
      </c>
      <c r="G16" s="132">
        <v>657</v>
      </c>
      <c r="H16" s="205">
        <v>96554</v>
      </c>
      <c r="I16" s="204">
        <v>609</v>
      </c>
      <c r="J16" s="205">
        <v>683</v>
      </c>
      <c r="K16" s="132">
        <v>658</v>
      </c>
      <c r="L16" s="205">
        <v>339833</v>
      </c>
      <c r="M16" s="204">
        <v>714</v>
      </c>
      <c r="N16" s="205">
        <v>840</v>
      </c>
      <c r="O16" s="132">
        <v>765</v>
      </c>
      <c r="P16" s="205">
        <v>22554</v>
      </c>
      <c r="Q16" s="204">
        <v>502</v>
      </c>
      <c r="R16" s="205">
        <v>557</v>
      </c>
      <c r="S16" s="132">
        <v>521</v>
      </c>
      <c r="T16" s="205">
        <v>227921</v>
      </c>
      <c r="U16" s="204">
        <v>672</v>
      </c>
      <c r="V16" s="205">
        <v>735</v>
      </c>
      <c r="W16" s="132">
        <v>700</v>
      </c>
      <c r="X16" s="205">
        <v>8345</v>
      </c>
      <c r="Y16" s="132"/>
    </row>
    <row r="17" spans="2:25" x14ac:dyDescent="0.15">
      <c r="B17" s="204"/>
      <c r="C17" s="132">
        <v>8</v>
      </c>
      <c r="D17" s="132"/>
      <c r="E17" s="204">
        <v>600</v>
      </c>
      <c r="F17" s="205">
        <v>676</v>
      </c>
      <c r="G17" s="132">
        <v>634</v>
      </c>
      <c r="H17" s="205">
        <v>168875</v>
      </c>
      <c r="I17" s="204">
        <v>599</v>
      </c>
      <c r="J17" s="205">
        <v>693</v>
      </c>
      <c r="K17" s="132">
        <v>656</v>
      </c>
      <c r="L17" s="205">
        <v>419877</v>
      </c>
      <c r="M17" s="204">
        <v>693</v>
      </c>
      <c r="N17" s="205">
        <v>840</v>
      </c>
      <c r="O17" s="132">
        <v>771</v>
      </c>
      <c r="P17" s="205">
        <v>49566</v>
      </c>
      <c r="Q17" s="204">
        <v>483</v>
      </c>
      <c r="R17" s="205">
        <v>583</v>
      </c>
      <c r="S17" s="132">
        <v>532</v>
      </c>
      <c r="T17" s="205">
        <v>236565</v>
      </c>
      <c r="U17" s="204">
        <v>630</v>
      </c>
      <c r="V17" s="205">
        <v>735</v>
      </c>
      <c r="W17" s="132">
        <v>681</v>
      </c>
      <c r="X17" s="205">
        <v>6595</v>
      </c>
      <c r="Y17" s="132"/>
    </row>
    <row r="18" spans="2:25" x14ac:dyDescent="0.15">
      <c r="B18" s="204"/>
      <c r="C18" s="132">
        <v>9</v>
      </c>
      <c r="D18" s="132"/>
      <c r="E18" s="204">
        <v>599.54999999999995</v>
      </c>
      <c r="F18" s="204">
        <v>691.53</v>
      </c>
      <c r="G18" s="204">
        <v>655.15654443580286</v>
      </c>
      <c r="H18" s="204">
        <v>100844.1</v>
      </c>
      <c r="I18" s="204">
        <v>602.70000000000005</v>
      </c>
      <c r="J18" s="204">
        <v>714</v>
      </c>
      <c r="K18" s="204">
        <v>655.20438586626858</v>
      </c>
      <c r="L18" s="204">
        <v>405835.7</v>
      </c>
      <c r="M18" s="204">
        <v>682.5</v>
      </c>
      <c r="N18" s="204">
        <v>861</v>
      </c>
      <c r="O18" s="204">
        <v>752.36534109766728</v>
      </c>
      <c r="P18" s="204">
        <v>46309.5</v>
      </c>
      <c r="Q18" s="204">
        <v>488.25</v>
      </c>
      <c r="R18" s="204">
        <v>612.15</v>
      </c>
      <c r="S18" s="204">
        <v>576.50329677889852</v>
      </c>
      <c r="T18" s="204">
        <v>280859.8</v>
      </c>
      <c r="U18" s="204">
        <v>630</v>
      </c>
      <c r="V18" s="204">
        <v>735</v>
      </c>
      <c r="W18" s="204">
        <v>690.73817863397562</v>
      </c>
      <c r="X18" s="205">
        <v>6113.3</v>
      </c>
      <c r="Y18" s="132"/>
    </row>
    <row r="19" spans="2:25" x14ac:dyDescent="0.15">
      <c r="B19" s="204"/>
      <c r="C19" s="132">
        <v>10</v>
      </c>
      <c r="D19" s="209"/>
      <c r="E19" s="205">
        <v>610.15500000000009</v>
      </c>
      <c r="F19" s="205">
        <v>703.5</v>
      </c>
      <c r="G19" s="205">
        <v>653.40883544206133</v>
      </c>
      <c r="H19" s="205">
        <v>80436.100000000006</v>
      </c>
      <c r="I19" s="205">
        <v>609</v>
      </c>
      <c r="J19" s="205">
        <v>714</v>
      </c>
      <c r="K19" s="205">
        <v>655.38086401073417</v>
      </c>
      <c r="L19" s="205">
        <v>363594.80000000005</v>
      </c>
      <c r="M19" s="205">
        <v>714</v>
      </c>
      <c r="N19" s="205">
        <v>882</v>
      </c>
      <c r="O19" s="205">
        <v>764.19152608802142</v>
      </c>
      <c r="P19" s="205">
        <v>49507.399999999994</v>
      </c>
      <c r="Q19" s="205">
        <v>498.75</v>
      </c>
      <c r="R19" s="205">
        <v>593.25</v>
      </c>
      <c r="S19" s="205">
        <v>554.77367832889183</v>
      </c>
      <c r="T19" s="205">
        <v>252218.30000000002</v>
      </c>
      <c r="U19" s="205">
        <v>624.75</v>
      </c>
      <c r="V19" s="205">
        <v>766.5</v>
      </c>
      <c r="W19" s="205">
        <v>697.34084898778053</v>
      </c>
      <c r="X19" s="205">
        <v>8615.7999999999993</v>
      </c>
      <c r="Y19" s="132"/>
    </row>
    <row r="20" spans="2:25" x14ac:dyDescent="0.15">
      <c r="B20" s="204"/>
      <c r="C20" s="132">
        <v>11</v>
      </c>
      <c r="D20" s="209"/>
      <c r="E20" s="205">
        <v>599.55000000000007</v>
      </c>
      <c r="F20" s="205">
        <v>696.36000000000013</v>
      </c>
      <c r="G20" s="205">
        <v>655.16246607669621</v>
      </c>
      <c r="H20" s="205">
        <v>90562</v>
      </c>
      <c r="I20" s="205">
        <v>602.70000000000005</v>
      </c>
      <c r="J20" s="205">
        <v>742.98</v>
      </c>
      <c r="K20" s="205">
        <v>654.95569092494065</v>
      </c>
      <c r="L20" s="205">
        <v>393146.30000000005</v>
      </c>
      <c r="M20" s="205">
        <v>682.5</v>
      </c>
      <c r="N20" s="205">
        <v>924</v>
      </c>
      <c r="O20" s="205">
        <v>757.76421690743666</v>
      </c>
      <c r="P20" s="205">
        <v>26311</v>
      </c>
      <c r="Q20" s="205">
        <v>504</v>
      </c>
      <c r="R20" s="205">
        <v>614.25</v>
      </c>
      <c r="S20" s="205">
        <v>552.37892211148028</v>
      </c>
      <c r="T20" s="205">
        <v>367301.1</v>
      </c>
      <c r="U20" s="205">
        <v>624.75</v>
      </c>
      <c r="V20" s="205">
        <v>735</v>
      </c>
      <c r="W20" s="205">
        <v>675.67250164165682</v>
      </c>
      <c r="X20" s="209">
        <v>27193.8</v>
      </c>
      <c r="Y20" s="132"/>
    </row>
    <row r="21" spans="2:25" x14ac:dyDescent="0.15">
      <c r="B21" s="197"/>
      <c r="C21" s="198">
        <v>12</v>
      </c>
      <c r="D21" s="210"/>
      <c r="E21" s="211">
        <v>575.505</v>
      </c>
      <c r="F21" s="211">
        <v>709.69500000000005</v>
      </c>
      <c r="G21" s="211">
        <v>653.17125167221218</v>
      </c>
      <c r="H21" s="211">
        <v>87044</v>
      </c>
      <c r="I21" s="211">
        <v>581.70000000000005</v>
      </c>
      <c r="J21" s="211">
        <v>722.71500000000003</v>
      </c>
      <c r="K21" s="211">
        <v>650.08665740433446</v>
      </c>
      <c r="L21" s="211">
        <v>281549</v>
      </c>
      <c r="M21" s="211">
        <v>677.25</v>
      </c>
      <c r="N21" s="211">
        <v>945</v>
      </c>
      <c r="O21" s="211">
        <v>761.25348562426132</v>
      </c>
      <c r="P21" s="211">
        <v>54118</v>
      </c>
      <c r="Q21" s="211">
        <v>493.5</v>
      </c>
      <c r="R21" s="211">
        <v>616.35</v>
      </c>
      <c r="S21" s="211">
        <v>558.51488819372059</v>
      </c>
      <c r="T21" s="211">
        <v>312792</v>
      </c>
      <c r="U21" s="211">
        <v>630</v>
      </c>
      <c r="V21" s="211">
        <v>735</v>
      </c>
      <c r="W21" s="211">
        <v>676.53573408225873</v>
      </c>
      <c r="X21" s="210">
        <v>22066</v>
      </c>
      <c r="Y21" s="132"/>
    </row>
    <row r="22" spans="2:25" x14ac:dyDescent="0.15">
      <c r="B22" s="204" t="s">
        <v>263</v>
      </c>
      <c r="C22" s="132"/>
      <c r="E22" s="204"/>
      <c r="F22" s="205"/>
      <c r="G22" s="132"/>
      <c r="H22" s="205"/>
      <c r="I22" s="204"/>
      <c r="J22" s="205"/>
      <c r="K22" s="132"/>
      <c r="L22" s="205"/>
      <c r="M22" s="204"/>
      <c r="N22" s="205"/>
      <c r="O22" s="132"/>
      <c r="P22" s="205"/>
      <c r="Q22" s="204"/>
      <c r="R22" s="205"/>
      <c r="S22" s="132"/>
      <c r="T22" s="205"/>
      <c r="U22" s="204"/>
      <c r="V22" s="205"/>
      <c r="W22" s="132"/>
      <c r="X22" s="205"/>
      <c r="Y22" s="132"/>
    </row>
    <row r="23" spans="2:25" x14ac:dyDescent="0.15">
      <c r="B23" s="303">
        <v>40513</v>
      </c>
      <c r="C23" s="292"/>
      <c r="D23" s="304">
        <v>40527</v>
      </c>
      <c r="E23" s="204">
        <v>575.505</v>
      </c>
      <c r="F23" s="205">
        <v>709.69500000000005</v>
      </c>
      <c r="G23" s="132">
        <v>655.16018835230545</v>
      </c>
      <c r="H23" s="205">
        <v>40019.300000000003</v>
      </c>
      <c r="I23" s="204">
        <v>581.70000000000005</v>
      </c>
      <c r="J23" s="205">
        <v>722.71500000000003</v>
      </c>
      <c r="K23" s="132">
        <v>650.6499633196313</v>
      </c>
      <c r="L23" s="205">
        <v>151747.6</v>
      </c>
      <c r="M23" s="204">
        <v>683.55000000000007</v>
      </c>
      <c r="N23" s="205">
        <v>861</v>
      </c>
      <c r="O23" s="132">
        <v>762.56549784933304</v>
      </c>
      <c r="P23" s="205">
        <v>42411.199999999997</v>
      </c>
      <c r="Q23" s="204">
        <v>504</v>
      </c>
      <c r="R23" s="205">
        <v>616.35</v>
      </c>
      <c r="S23" s="132">
        <v>561.27413438882013</v>
      </c>
      <c r="T23" s="205">
        <v>165723.79999999999</v>
      </c>
      <c r="U23" s="204">
        <v>630</v>
      </c>
      <c r="V23" s="205">
        <v>735</v>
      </c>
      <c r="W23" s="132">
        <v>674.19525169533972</v>
      </c>
      <c r="X23" s="205">
        <v>7441.7</v>
      </c>
      <c r="Y23" s="132"/>
    </row>
    <row r="24" spans="2:25" x14ac:dyDescent="0.15">
      <c r="B24" s="303">
        <v>40528</v>
      </c>
      <c r="C24" s="292"/>
      <c r="D24" s="304">
        <v>40540</v>
      </c>
      <c r="E24" s="204">
        <v>599.55000000000007</v>
      </c>
      <c r="F24" s="205">
        <v>693</v>
      </c>
      <c r="G24" s="132">
        <v>651.26612276519097</v>
      </c>
      <c r="H24" s="205">
        <v>41713.699999999997</v>
      </c>
      <c r="I24" s="204">
        <v>589.05000000000007</v>
      </c>
      <c r="J24" s="205">
        <v>693</v>
      </c>
      <c r="K24" s="132">
        <v>649.40745107142527</v>
      </c>
      <c r="L24" s="205">
        <v>110055.4</v>
      </c>
      <c r="M24" s="204">
        <v>677.25</v>
      </c>
      <c r="N24" s="205">
        <v>945</v>
      </c>
      <c r="O24" s="132">
        <v>756.92038191889071</v>
      </c>
      <c r="P24" s="205">
        <v>10893.1</v>
      </c>
      <c r="Q24" s="204">
        <v>493.5</v>
      </c>
      <c r="R24" s="205">
        <v>616.35</v>
      </c>
      <c r="S24" s="132">
        <v>556.01517907842458</v>
      </c>
      <c r="T24" s="205">
        <v>135006.20000000001</v>
      </c>
      <c r="U24" s="206">
        <v>630</v>
      </c>
      <c r="V24" s="208">
        <v>735</v>
      </c>
      <c r="W24" s="173">
        <v>700.20940580503839</v>
      </c>
      <c r="X24" s="205">
        <v>14581.8</v>
      </c>
      <c r="Y24" s="132"/>
    </row>
    <row r="25" spans="2:25" x14ac:dyDescent="0.15">
      <c r="B25" s="295"/>
      <c r="C25" s="296"/>
      <c r="D25" s="296">
        <v>40906</v>
      </c>
      <c r="E25" s="266"/>
      <c r="F25" s="214"/>
      <c r="G25" s="267"/>
      <c r="H25" s="211">
        <v>5311</v>
      </c>
      <c r="I25" s="266"/>
      <c r="J25" s="214"/>
      <c r="K25" s="267"/>
      <c r="L25" s="211">
        <v>19746</v>
      </c>
      <c r="M25" s="266"/>
      <c r="N25" s="214"/>
      <c r="O25" s="267"/>
      <c r="P25" s="211">
        <v>814</v>
      </c>
      <c r="Q25" s="266"/>
      <c r="R25" s="214"/>
      <c r="S25" s="267"/>
      <c r="T25" s="211">
        <v>12062</v>
      </c>
      <c r="U25" s="266"/>
      <c r="V25" s="214"/>
      <c r="W25" s="267"/>
      <c r="X25" s="214">
        <v>42</v>
      </c>
      <c r="Y25" s="132"/>
    </row>
    <row r="26" spans="2:25" x14ac:dyDescent="0.15">
      <c r="B26" s="204"/>
      <c r="C26" s="213" t="s">
        <v>118</v>
      </c>
      <c r="D26" s="265"/>
      <c r="E26" s="204" t="s">
        <v>264</v>
      </c>
      <c r="I26" s="204" t="s">
        <v>265</v>
      </c>
      <c r="M26" s="204" t="s">
        <v>266</v>
      </c>
      <c r="N26" s="132"/>
      <c r="O26" s="132"/>
      <c r="P26" s="132"/>
      <c r="Q26" s="204" t="s">
        <v>267</v>
      </c>
      <c r="R26" s="132"/>
      <c r="S26" s="132"/>
      <c r="T26" s="132"/>
      <c r="U26" s="204" t="s">
        <v>268</v>
      </c>
      <c r="V26" s="132"/>
      <c r="W26" s="132"/>
      <c r="X26" s="203"/>
      <c r="Y26" s="132"/>
    </row>
    <row r="27" spans="2:25" x14ac:dyDescent="0.15">
      <c r="B27" s="204"/>
      <c r="C27" s="197"/>
      <c r="D27" s="210"/>
      <c r="E27" s="312"/>
      <c r="F27" s="313"/>
      <c r="G27" s="313"/>
      <c r="H27" s="313"/>
      <c r="I27" s="312"/>
      <c r="J27" s="313"/>
      <c r="K27" s="313"/>
      <c r="L27" s="313"/>
      <c r="M27" s="312"/>
      <c r="N27" s="313"/>
      <c r="O27" s="313"/>
      <c r="P27" s="313"/>
      <c r="Q27" s="312"/>
      <c r="R27" s="313"/>
      <c r="S27" s="313"/>
      <c r="T27" s="313"/>
      <c r="U27" s="312"/>
      <c r="V27" s="313"/>
      <c r="W27" s="313"/>
      <c r="X27" s="210"/>
      <c r="Y27" s="132"/>
    </row>
    <row r="28" spans="2:25" x14ac:dyDescent="0.15">
      <c r="B28" s="204" t="s">
        <v>124</v>
      </c>
      <c r="C28" s="132"/>
      <c r="E28" s="213" t="s">
        <v>125</v>
      </c>
      <c r="F28" s="195" t="s">
        <v>126</v>
      </c>
      <c r="G28" s="202" t="s">
        <v>127</v>
      </c>
      <c r="H28" s="195" t="s">
        <v>195</v>
      </c>
      <c r="I28" s="213" t="s">
        <v>125</v>
      </c>
      <c r="J28" s="195" t="s">
        <v>126</v>
      </c>
      <c r="K28" s="202" t="s">
        <v>127</v>
      </c>
      <c r="L28" s="195" t="s">
        <v>195</v>
      </c>
      <c r="M28" s="213" t="s">
        <v>125</v>
      </c>
      <c r="N28" s="195" t="s">
        <v>126</v>
      </c>
      <c r="O28" s="202" t="s">
        <v>127</v>
      </c>
      <c r="P28" s="195" t="s">
        <v>128</v>
      </c>
      <c r="Q28" s="213" t="s">
        <v>125</v>
      </c>
      <c r="R28" s="195" t="s">
        <v>126</v>
      </c>
      <c r="S28" s="202" t="s">
        <v>127</v>
      </c>
      <c r="T28" s="195" t="s">
        <v>128</v>
      </c>
      <c r="U28" s="213" t="s">
        <v>125</v>
      </c>
      <c r="V28" s="195" t="s">
        <v>126</v>
      </c>
      <c r="W28" s="202" t="s">
        <v>127</v>
      </c>
      <c r="X28" s="195" t="s">
        <v>128</v>
      </c>
      <c r="Y28" s="132"/>
    </row>
    <row r="29" spans="2:25" x14ac:dyDescent="0.15">
      <c r="B29" s="197"/>
      <c r="C29" s="198"/>
      <c r="D29" s="198"/>
      <c r="E29" s="199"/>
      <c r="F29" s="200"/>
      <c r="G29" s="201" t="s">
        <v>129</v>
      </c>
      <c r="H29" s="200"/>
      <c r="I29" s="199"/>
      <c r="J29" s="200"/>
      <c r="K29" s="201" t="s">
        <v>129</v>
      </c>
      <c r="L29" s="200"/>
      <c r="M29" s="199"/>
      <c r="N29" s="200"/>
      <c r="O29" s="201" t="s">
        <v>129</v>
      </c>
      <c r="P29" s="200"/>
      <c r="Q29" s="199"/>
      <c r="R29" s="200"/>
      <c r="S29" s="201" t="s">
        <v>129</v>
      </c>
      <c r="T29" s="200"/>
      <c r="U29" s="199"/>
      <c r="V29" s="200"/>
      <c r="W29" s="201" t="s">
        <v>129</v>
      </c>
      <c r="X29" s="200"/>
      <c r="Y29" s="132"/>
    </row>
    <row r="30" spans="2:25" x14ac:dyDescent="0.15">
      <c r="B30" s="204" t="s">
        <v>95</v>
      </c>
      <c r="C30" s="132">
        <v>19</v>
      </c>
      <c r="D30" s="185" t="s">
        <v>96</v>
      </c>
      <c r="E30" s="204">
        <v>641</v>
      </c>
      <c r="F30" s="205">
        <v>714</v>
      </c>
      <c r="G30" s="132">
        <v>678</v>
      </c>
      <c r="H30" s="205">
        <v>2305851</v>
      </c>
      <c r="I30" s="204">
        <v>693</v>
      </c>
      <c r="J30" s="205">
        <v>785</v>
      </c>
      <c r="K30" s="132">
        <v>749</v>
      </c>
      <c r="L30" s="205">
        <v>523028</v>
      </c>
      <c r="M30" s="204">
        <v>924</v>
      </c>
      <c r="N30" s="205">
        <v>1017</v>
      </c>
      <c r="O30" s="132">
        <v>972</v>
      </c>
      <c r="P30" s="205">
        <v>261519</v>
      </c>
      <c r="Q30" s="204">
        <v>609</v>
      </c>
      <c r="R30" s="205">
        <v>672</v>
      </c>
      <c r="S30" s="132">
        <v>629</v>
      </c>
      <c r="T30" s="205">
        <v>182230</v>
      </c>
      <c r="U30" s="204">
        <v>578</v>
      </c>
      <c r="V30" s="205">
        <v>662</v>
      </c>
      <c r="W30" s="132">
        <v>607</v>
      </c>
      <c r="X30" s="279">
        <v>329740</v>
      </c>
      <c r="Y30" s="132"/>
    </row>
    <row r="31" spans="2:25" x14ac:dyDescent="0.15">
      <c r="B31" s="204"/>
      <c r="C31" s="132">
        <v>20</v>
      </c>
      <c r="D31" s="132"/>
      <c r="E31" s="204">
        <v>630</v>
      </c>
      <c r="F31" s="205">
        <v>735</v>
      </c>
      <c r="G31" s="132">
        <v>683</v>
      </c>
      <c r="H31" s="205">
        <v>1618919</v>
      </c>
      <c r="I31" s="204">
        <v>683</v>
      </c>
      <c r="J31" s="205">
        <v>788</v>
      </c>
      <c r="K31" s="132">
        <v>736</v>
      </c>
      <c r="L31" s="205">
        <v>425665</v>
      </c>
      <c r="M31" s="204">
        <v>872</v>
      </c>
      <c r="N31" s="205">
        <v>977</v>
      </c>
      <c r="O31" s="132">
        <v>939</v>
      </c>
      <c r="P31" s="205">
        <v>101910</v>
      </c>
      <c r="Q31" s="204">
        <v>599</v>
      </c>
      <c r="R31" s="205">
        <v>686</v>
      </c>
      <c r="S31" s="132">
        <v>631</v>
      </c>
      <c r="T31" s="205">
        <v>114904</v>
      </c>
      <c r="U31" s="204">
        <v>578</v>
      </c>
      <c r="V31" s="205">
        <v>651</v>
      </c>
      <c r="W31" s="132">
        <v>608</v>
      </c>
      <c r="X31" s="205">
        <v>341678</v>
      </c>
      <c r="Y31" s="132"/>
    </row>
    <row r="32" spans="2:25" x14ac:dyDescent="0.15">
      <c r="B32" s="197"/>
      <c r="C32" s="198">
        <v>21</v>
      </c>
      <c r="D32" s="198"/>
      <c r="E32" s="197">
        <v>599</v>
      </c>
      <c r="F32" s="211">
        <v>714</v>
      </c>
      <c r="G32" s="198">
        <v>654</v>
      </c>
      <c r="H32" s="211">
        <v>1264753</v>
      </c>
      <c r="I32" s="197">
        <v>600</v>
      </c>
      <c r="J32" s="211">
        <v>735</v>
      </c>
      <c r="K32" s="198">
        <v>688</v>
      </c>
      <c r="L32" s="211">
        <v>388652</v>
      </c>
      <c r="M32" s="197">
        <v>735</v>
      </c>
      <c r="N32" s="211">
        <v>924</v>
      </c>
      <c r="O32" s="198">
        <v>840</v>
      </c>
      <c r="P32" s="211">
        <v>59634</v>
      </c>
      <c r="Q32" s="197">
        <v>467</v>
      </c>
      <c r="R32" s="211">
        <v>634</v>
      </c>
      <c r="S32" s="198">
        <v>515</v>
      </c>
      <c r="T32" s="211">
        <v>123329</v>
      </c>
      <c r="U32" s="197">
        <v>410</v>
      </c>
      <c r="V32" s="211">
        <v>630</v>
      </c>
      <c r="W32" s="198">
        <v>473</v>
      </c>
      <c r="X32" s="211">
        <v>605115</v>
      </c>
      <c r="Y32" s="132"/>
    </row>
    <row r="33" spans="2:25" x14ac:dyDescent="0.15">
      <c r="B33" s="204" t="s">
        <v>207</v>
      </c>
      <c r="C33" s="132">
        <v>4</v>
      </c>
      <c r="D33" s="132"/>
      <c r="E33" s="204">
        <v>614</v>
      </c>
      <c r="F33" s="205">
        <v>714</v>
      </c>
      <c r="G33" s="132">
        <v>659</v>
      </c>
      <c r="H33" s="205">
        <v>13048</v>
      </c>
      <c r="I33" s="204">
        <v>630</v>
      </c>
      <c r="J33" s="205">
        <v>735</v>
      </c>
      <c r="K33" s="132">
        <v>688</v>
      </c>
      <c r="L33" s="205">
        <v>26297</v>
      </c>
      <c r="M33" s="204">
        <v>704</v>
      </c>
      <c r="N33" s="205">
        <v>856</v>
      </c>
      <c r="O33" s="132">
        <v>739</v>
      </c>
      <c r="P33" s="205">
        <v>2803</v>
      </c>
      <c r="Q33" s="204">
        <v>509</v>
      </c>
      <c r="R33" s="205">
        <v>588</v>
      </c>
      <c r="S33" s="132">
        <v>534</v>
      </c>
      <c r="T33" s="205">
        <v>14927</v>
      </c>
      <c r="U33" s="204">
        <v>452</v>
      </c>
      <c r="V33" s="205">
        <v>546</v>
      </c>
      <c r="W33" s="132">
        <v>489</v>
      </c>
      <c r="X33" s="205">
        <v>101060</v>
      </c>
      <c r="Y33" s="132"/>
    </row>
    <row r="34" spans="2:25" x14ac:dyDescent="0.15">
      <c r="B34" s="204"/>
      <c r="C34" s="132">
        <v>5</v>
      </c>
      <c r="D34" s="132"/>
      <c r="E34" s="204">
        <v>630</v>
      </c>
      <c r="F34" s="205">
        <v>735</v>
      </c>
      <c r="G34" s="132">
        <v>668</v>
      </c>
      <c r="H34" s="205">
        <v>14478</v>
      </c>
      <c r="I34" s="204">
        <v>662</v>
      </c>
      <c r="J34" s="205">
        <v>735</v>
      </c>
      <c r="K34" s="132">
        <v>707</v>
      </c>
      <c r="L34" s="205">
        <v>15606</v>
      </c>
      <c r="M34" s="204">
        <v>730</v>
      </c>
      <c r="N34" s="205">
        <v>945</v>
      </c>
      <c r="O34" s="132">
        <v>839</v>
      </c>
      <c r="P34" s="205">
        <v>3273</v>
      </c>
      <c r="Q34" s="204">
        <v>509</v>
      </c>
      <c r="R34" s="205">
        <v>589</v>
      </c>
      <c r="S34" s="132">
        <v>525</v>
      </c>
      <c r="T34" s="205">
        <v>12789</v>
      </c>
      <c r="U34" s="204">
        <v>515</v>
      </c>
      <c r="V34" s="205">
        <v>592</v>
      </c>
      <c r="W34" s="132">
        <v>542</v>
      </c>
      <c r="X34" s="205">
        <v>72837</v>
      </c>
      <c r="Y34" s="132"/>
    </row>
    <row r="35" spans="2:25" x14ac:dyDescent="0.15">
      <c r="B35" s="204"/>
      <c r="C35" s="132">
        <v>6</v>
      </c>
      <c r="D35" s="209"/>
      <c r="E35" s="204">
        <v>625</v>
      </c>
      <c r="F35" s="205">
        <v>693</v>
      </c>
      <c r="G35" s="132">
        <v>654</v>
      </c>
      <c r="H35" s="205">
        <v>13902</v>
      </c>
      <c r="I35" s="204">
        <v>609</v>
      </c>
      <c r="J35" s="205">
        <v>714</v>
      </c>
      <c r="K35" s="132">
        <v>655</v>
      </c>
      <c r="L35" s="205">
        <v>24751</v>
      </c>
      <c r="M35" s="204">
        <v>730</v>
      </c>
      <c r="N35" s="205">
        <v>847</v>
      </c>
      <c r="O35" s="132">
        <v>767</v>
      </c>
      <c r="P35" s="205">
        <v>2376</v>
      </c>
      <c r="Q35" s="204">
        <v>515</v>
      </c>
      <c r="R35" s="205">
        <v>609</v>
      </c>
      <c r="S35" s="132">
        <v>540</v>
      </c>
      <c r="T35" s="205">
        <v>10133</v>
      </c>
      <c r="U35" s="204">
        <v>515</v>
      </c>
      <c r="V35" s="205">
        <v>578</v>
      </c>
      <c r="W35" s="132">
        <v>541</v>
      </c>
      <c r="X35" s="205">
        <v>62885</v>
      </c>
      <c r="Y35" s="132"/>
    </row>
    <row r="36" spans="2:25" x14ac:dyDescent="0.15">
      <c r="B36" s="204"/>
      <c r="C36" s="132">
        <v>7</v>
      </c>
      <c r="D36" s="209"/>
      <c r="E36" s="204">
        <v>620</v>
      </c>
      <c r="F36" s="205">
        <v>686</v>
      </c>
      <c r="G36" s="132">
        <v>663</v>
      </c>
      <c r="H36" s="205">
        <v>10775</v>
      </c>
      <c r="I36" s="204">
        <v>630</v>
      </c>
      <c r="J36" s="205">
        <v>735</v>
      </c>
      <c r="K36" s="132">
        <v>687</v>
      </c>
      <c r="L36" s="205">
        <v>16641</v>
      </c>
      <c r="M36" s="204">
        <v>730</v>
      </c>
      <c r="N36" s="205">
        <v>893</v>
      </c>
      <c r="O36" s="132">
        <v>767</v>
      </c>
      <c r="P36" s="205">
        <v>3397</v>
      </c>
      <c r="Q36" s="204">
        <v>499</v>
      </c>
      <c r="R36" s="205">
        <v>578</v>
      </c>
      <c r="S36" s="132">
        <v>527</v>
      </c>
      <c r="T36" s="205">
        <v>12673</v>
      </c>
      <c r="U36" s="204">
        <v>494</v>
      </c>
      <c r="V36" s="205">
        <v>592</v>
      </c>
      <c r="W36" s="132">
        <v>528</v>
      </c>
      <c r="X36" s="205">
        <v>92665</v>
      </c>
      <c r="Y36" s="132"/>
    </row>
    <row r="37" spans="2:25" x14ac:dyDescent="0.15">
      <c r="B37" s="204"/>
      <c r="C37" s="132">
        <v>8</v>
      </c>
      <c r="D37" s="132"/>
      <c r="E37" s="204">
        <v>609</v>
      </c>
      <c r="F37" s="205">
        <v>683</v>
      </c>
      <c r="G37" s="132">
        <v>657</v>
      </c>
      <c r="H37" s="205">
        <v>14516</v>
      </c>
      <c r="I37" s="204">
        <v>630</v>
      </c>
      <c r="J37" s="205">
        <v>727</v>
      </c>
      <c r="K37" s="132">
        <v>683</v>
      </c>
      <c r="L37" s="205">
        <v>26973</v>
      </c>
      <c r="M37" s="204">
        <v>730</v>
      </c>
      <c r="N37" s="205">
        <v>893</v>
      </c>
      <c r="O37" s="132">
        <v>770</v>
      </c>
      <c r="P37" s="205">
        <v>5674</v>
      </c>
      <c r="Q37" s="204">
        <v>483</v>
      </c>
      <c r="R37" s="205">
        <v>572</v>
      </c>
      <c r="S37" s="132">
        <v>515</v>
      </c>
      <c r="T37" s="205">
        <v>15627</v>
      </c>
      <c r="U37" s="204">
        <v>467</v>
      </c>
      <c r="V37" s="205">
        <v>578</v>
      </c>
      <c r="W37" s="132">
        <v>519</v>
      </c>
      <c r="X37" s="205">
        <v>72186</v>
      </c>
      <c r="Y37" s="132"/>
    </row>
    <row r="38" spans="2:25" x14ac:dyDescent="0.15">
      <c r="B38" s="204"/>
      <c r="C38" s="132">
        <v>9</v>
      </c>
      <c r="D38" s="132"/>
      <c r="E38" s="204">
        <v>609</v>
      </c>
      <c r="F38" s="204">
        <v>714</v>
      </c>
      <c r="G38" s="204">
        <v>657.89550017900831</v>
      </c>
      <c r="H38" s="204">
        <v>17381.400000000001</v>
      </c>
      <c r="I38" s="204">
        <v>630</v>
      </c>
      <c r="J38" s="204">
        <v>735</v>
      </c>
      <c r="K38" s="204">
        <v>681.94060919675417</v>
      </c>
      <c r="L38" s="204">
        <v>46553</v>
      </c>
      <c r="M38" s="204">
        <v>729.96</v>
      </c>
      <c r="N38" s="204">
        <v>892.5</v>
      </c>
      <c r="O38" s="204">
        <v>778.36537927201994</v>
      </c>
      <c r="P38" s="204">
        <v>5249.8</v>
      </c>
      <c r="Q38" s="204">
        <v>493.5</v>
      </c>
      <c r="R38" s="204">
        <v>557.65499999999997</v>
      </c>
      <c r="S38" s="204">
        <v>518.90346437346432</v>
      </c>
      <c r="T38" s="204">
        <v>12736.8</v>
      </c>
      <c r="U38" s="204">
        <v>462</v>
      </c>
      <c r="V38" s="204">
        <v>579.6</v>
      </c>
      <c r="W38" s="204">
        <v>517.2905120934829</v>
      </c>
      <c r="X38" s="205">
        <v>81759.600000000006</v>
      </c>
      <c r="Y38" s="132"/>
    </row>
    <row r="39" spans="2:25" x14ac:dyDescent="0.15">
      <c r="B39" s="204"/>
      <c r="C39" s="132">
        <v>10</v>
      </c>
      <c r="D39" s="209"/>
      <c r="E39" s="205">
        <v>606.9</v>
      </c>
      <c r="F39" s="205">
        <v>714</v>
      </c>
      <c r="G39" s="205">
        <v>659.99908076086581</v>
      </c>
      <c r="H39" s="205">
        <v>26472.5</v>
      </c>
      <c r="I39" s="205">
        <v>609</v>
      </c>
      <c r="J39" s="205">
        <v>735</v>
      </c>
      <c r="K39" s="205">
        <v>688.8926251011352</v>
      </c>
      <c r="L39" s="205">
        <v>49806.600000000006</v>
      </c>
      <c r="M39" s="205">
        <v>729.96</v>
      </c>
      <c r="N39" s="205">
        <v>892.5</v>
      </c>
      <c r="O39" s="205">
        <v>778.20531154239018</v>
      </c>
      <c r="P39" s="205">
        <v>5192.8999999999996</v>
      </c>
      <c r="Q39" s="205">
        <v>477.75</v>
      </c>
      <c r="R39" s="205">
        <v>611.20500000000004</v>
      </c>
      <c r="S39" s="205">
        <v>516.36609629525742</v>
      </c>
      <c r="T39" s="205">
        <v>24813.9</v>
      </c>
      <c r="U39" s="205">
        <v>472.5</v>
      </c>
      <c r="V39" s="205">
        <v>592.20000000000005</v>
      </c>
      <c r="W39" s="205">
        <v>509.40384528674673</v>
      </c>
      <c r="X39" s="205">
        <v>53144.899999999994</v>
      </c>
      <c r="Y39" s="132"/>
    </row>
    <row r="40" spans="2:25" x14ac:dyDescent="0.15">
      <c r="B40" s="204"/>
      <c r="C40" s="132">
        <v>11</v>
      </c>
      <c r="D40" s="209"/>
      <c r="E40" s="205">
        <v>609</v>
      </c>
      <c r="F40" s="205">
        <v>722.71500000000003</v>
      </c>
      <c r="G40" s="205">
        <v>661.94339539504256</v>
      </c>
      <c r="H40" s="205">
        <v>17254.099999999999</v>
      </c>
      <c r="I40" s="205">
        <v>619.5</v>
      </c>
      <c r="J40" s="205">
        <v>766.5</v>
      </c>
      <c r="K40" s="205">
        <v>675.17739758653533</v>
      </c>
      <c r="L40" s="205">
        <v>56852.7</v>
      </c>
      <c r="M40" s="205">
        <v>682.5</v>
      </c>
      <c r="N40" s="205">
        <v>861</v>
      </c>
      <c r="O40" s="205">
        <v>771.86206172580307</v>
      </c>
      <c r="P40" s="205">
        <v>4975.5</v>
      </c>
      <c r="Q40" s="205">
        <v>472.5</v>
      </c>
      <c r="R40" s="205">
        <v>567</v>
      </c>
      <c r="S40" s="205">
        <v>507.27024346257895</v>
      </c>
      <c r="T40" s="205">
        <v>17193.8</v>
      </c>
      <c r="U40" s="205">
        <v>472.5</v>
      </c>
      <c r="V40" s="205">
        <v>612.15</v>
      </c>
      <c r="W40" s="205">
        <v>514.23007376865939</v>
      </c>
      <c r="X40" s="209">
        <v>80867.100000000006</v>
      </c>
      <c r="Y40" s="132"/>
    </row>
    <row r="41" spans="2:25" x14ac:dyDescent="0.15">
      <c r="B41" s="197"/>
      <c r="C41" s="198">
        <v>12</v>
      </c>
      <c r="D41" s="210"/>
      <c r="E41" s="211">
        <v>610.78500000000008</v>
      </c>
      <c r="F41" s="211">
        <v>714</v>
      </c>
      <c r="G41" s="211">
        <v>653.51506745931931</v>
      </c>
      <c r="H41" s="211">
        <v>14973</v>
      </c>
      <c r="I41" s="211">
        <v>609</v>
      </c>
      <c r="J41" s="211">
        <v>735</v>
      </c>
      <c r="K41" s="211">
        <v>663.74861563439219</v>
      </c>
      <c r="L41" s="211">
        <v>51547</v>
      </c>
      <c r="M41" s="211">
        <v>680.08500000000004</v>
      </c>
      <c r="N41" s="211">
        <v>892.5</v>
      </c>
      <c r="O41" s="211">
        <v>768.12867973499078</v>
      </c>
      <c r="P41" s="211">
        <v>4027</v>
      </c>
      <c r="Q41" s="211">
        <v>472.5</v>
      </c>
      <c r="R41" s="211">
        <v>572.25</v>
      </c>
      <c r="S41" s="211">
        <v>516.51879350348042</v>
      </c>
      <c r="T41" s="211">
        <v>19015</v>
      </c>
      <c r="U41" s="211">
        <v>483</v>
      </c>
      <c r="V41" s="211">
        <v>630.21</v>
      </c>
      <c r="W41" s="211">
        <v>551.20550452195243</v>
      </c>
      <c r="X41" s="210">
        <v>86056</v>
      </c>
      <c r="Y41" s="132"/>
    </row>
    <row r="42" spans="2:25" x14ac:dyDescent="0.15">
      <c r="B42" s="204" t="s">
        <v>263</v>
      </c>
      <c r="C42" s="132"/>
      <c r="E42" s="204"/>
      <c r="F42" s="205"/>
      <c r="G42" s="132"/>
      <c r="H42" s="205"/>
      <c r="I42" s="204"/>
      <c r="J42" s="205"/>
      <c r="K42" s="132"/>
      <c r="L42" s="205"/>
      <c r="M42" s="204"/>
      <c r="N42" s="205"/>
      <c r="O42" s="132"/>
      <c r="P42" s="205"/>
      <c r="Q42" s="204"/>
      <c r="R42" s="205"/>
      <c r="S42" s="132"/>
      <c r="T42" s="205"/>
      <c r="U42" s="204"/>
      <c r="V42" s="205"/>
      <c r="W42" s="132"/>
      <c r="X42" s="205"/>
      <c r="Y42" s="132"/>
    </row>
    <row r="43" spans="2:25" x14ac:dyDescent="0.15">
      <c r="B43" s="303">
        <v>40513</v>
      </c>
      <c r="C43" s="292"/>
      <c r="D43" s="304">
        <v>40527</v>
      </c>
      <c r="E43" s="204">
        <v>614.25</v>
      </c>
      <c r="F43" s="205">
        <v>714</v>
      </c>
      <c r="G43" s="132">
        <v>653.34783384908383</v>
      </c>
      <c r="H43" s="205">
        <v>8961.4</v>
      </c>
      <c r="I43" s="204">
        <v>609</v>
      </c>
      <c r="J43" s="205">
        <v>735</v>
      </c>
      <c r="K43" s="132">
        <v>665.21611148767295</v>
      </c>
      <c r="L43" s="205">
        <v>22744.1</v>
      </c>
      <c r="M43" s="204">
        <v>680.08500000000004</v>
      </c>
      <c r="N43" s="205">
        <v>892.5</v>
      </c>
      <c r="O43" s="132">
        <v>764.45381740523214</v>
      </c>
      <c r="P43" s="205">
        <v>1827.1</v>
      </c>
      <c r="Q43" s="204">
        <v>472.5</v>
      </c>
      <c r="R43" s="205">
        <v>572.25</v>
      </c>
      <c r="S43" s="132">
        <v>520.39123269611082</v>
      </c>
      <c r="T43" s="205">
        <v>11026.5</v>
      </c>
      <c r="U43" s="204">
        <v>483</v>
      </c>
      <c r="V43" s="205">
        <v>609</v>
      </c>
      <c r="W43" s="132">
        <v>549.37347774356112</v>
      </c>
      <c r="X43" s="205">
        <v>65703.600000000006</v>
      </c>
      <c r="Y43" s="132"/>
    </row>
    <row r="44" spans="2:25" x14ac:dyDescent="0.15">
      <c r="B44" s="303">
        <v>40528</v>
      </c>
      <c r="C44" s="292"/>
      <c r="D44" s="304">
        <v>40540</v>
      </c>
      <c r="E44" s="204">
        <v>610.78500000000008</v>
      </c>
      <c r="F44" s="205">
        <v>714</v>
      </c>
      <c r="G44" s="132">
        <v>654.10357206964636</v>
      </c>
      <c r="H44" s="205">
        <v>5436.5</v>
      </c>
      <c r="I44" s="204">
        <v>609</v>
      </c>
      <c r="J44" s="205">
        <v>724.5</v>
      </c>
      <c r="K44" s="132">
        <v>661.62202222458882</v>
      </c>
      <c r="L44" s="205">
        <v>26123</v>
      </c>
      <c r="M44" s="204">
        <v>682.5</v>
      </c>
      <c r="N44" s="205">
        <v>835.17</v>
      </c>
      <c r="O44" s="132">
        <v>774.65163002274448</v>
      </c>
      <c r="P44" s="205">
        <v>1769.3</v>
      </c>
      <c r="Q44" s="206">
        <v>472.5</v>
      </c>
      <c r="R44" s="208">
        <v>533.82000000000005</v>
      </c>
      <c r="S44" s="173">
        <v>509.10083882024003</v>
      </c>
      <c r="T44" s="205">
        <v>6277.8</v>
      </c>
      <c r="U44" s="204">
        <v>483</v>
      </c>
      <c r="V44" s="205">
        <v>630.21</v>
      </c>
      <c r="W44" s="132">
        <v>553.09512723335149</v>
      </c>
      <c r="X44" s="205">
        <v>17712.7</v>
      </c>
      <c r="Y44" s="132"/>
    </row>
    <row r="45" spans="2:25" x14ac:dyDescent="0.15">
      <c r="B45" s="314"/>
      <c r="C45" s="198"/>
      <c r="D45" s="198">
        <v>0.41379310344827586</v>
      </c>
      <c r="E45" s="266"/>
      <c r="F45" s="214"/>
      <c r="G45" s="267"/>
      <c r="H45" s="211">
        <v>575</v>
      </c>
      <c r="I45" s="266"/>
      <c r="J45" s="214"/>
      <c r="K45" s="267"/>
      <c r="L45" s="211">
        <v>2680</v>
      </c>
      <c r="M45" s="266"/>
      <c r="N45" s="214"/>
      <c r="O45" s="267"/>
      <c r="P45" s="211">
        <v>431</v>
      </c>
      <c r="Q45" s="266"/>
      <c r="R45" s="214"/>
      <c r="S45" s="267"/>
      <c r="T45" s="211">
        <v>1711</v>
      </c>
      <c r="U45" s="266"/>
      <c r="V45" s="214"/>
      <c r="W45" s="267"/>
      <c r="X45" s="211">
        <v>2640</v>
      </c>
      <c r="Y45" s="132"/>
    </row>
    <row r="46" spans="2:25" ht="6.75" customHeight="1" x14ac:dyDescent="0.15">
      <c r="Y46" s="132"/>
    </row>
    <row r="47" spans="2:25" ht="12.75" customHeight="1" x14ac:dyDescent="0.15">
      <c r="B47" s="217" t="s">
        <v>135</v>
      </c>
      <c r="C47" s="185" t="s">
        <v>269</v>
      </c>
    </row>
    <row r="48" spans="2:25" ht="12.75" customHeight="1" x14ac:dyDescent="0.15">
      <c r="B48" s="255" t="s">
        <v>1</v>
      </c>
      <c r="C48" s="185" t="s">
        <v>270</v>
      </c>
    </row>
    <row r="49" spans="2:3" ht="12.75" customHeight="1" x14ac:dyDescent="0.15">
      <c r="B49" s="255" t="s">
        <v>219</v>
      </c>
      <c r="C49" s="185" t="s">
        <v>137</v>
      </c>
    </row>
  </sheetData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B39"/>
  <sheetViews>
    <sheetView zoomScale="75" workbookViewId="0"/>
  </sheetViews>
  <sheetFormatPr defaultColWidth="7.5" defaultRowHeight="12" x14ac:dyDescent="0.15"/>
  <cols>
    <col min="1" max="1" width="9.75" style="46" customWidth="1"/>
    <col min="2" max="12" width="7.5" style="46"/>
    <col min="13" max="13" width="7.375" style="46" customWidth="1"/>
    <col min="14" max="16384" width="7.5" style="46"/>
  </cols>
  <sheetData>
    <row r="5" spans="2:2" ht="21" x14ac:dyDescent="0.2">
      <c r="B5" s="45" t="s">
        <v>68</v>
      </c>
    </row>
    <row r="9" spans="2:2" x14ac:dyDescent="0.15">
      <c r="B9" s="47" t="s">
        <v>69</v>
      </c>
    </row>
    <row r="10" spans="2:2" x14ac:dyDescent="0.15">
      <c r="B10" s="47"/>
    </row>
    <row r="11" spans="2:2" x14ac:dyDescent="0.15">
      <c r="B11" s="47" t="s">
        <v>70</v>
      </c>
    </row>
    <row r="12" spans="2:2" x14ac:dyDescent="0.15">
      <c r="B12" s="47"/>
    </row>
    <row r="13" spans="2:2" x14ac:dyDescent="0.15">
      <c r="B13" s="48"/>
    </row>
    <row r="14" spans="2:2" x14ac:dyDescent="0.15">
      <c r="B14" s="47"/>
    </row>
    <row r="15" spans="2:2" x14ac:dyDescent="0.15">
      <c r="B15" s="48"/>
    </row>
    <row r="16" spans="2:2" x14ac:dyDescent="0.15">
      <c r="B16" s="47"/>
    </row>
    <row r="17" spans="2:2" x14ac:dyDescent="0.15">
      <c r="B17" s="48"/>
    </row>
    <row r="18" spans="2:2" x14ac:dyDescent="0.15">
      <c r="B18" s="47"/>
    </row>
    <row r="19" spans="2:2" x14ac:dyDescent="0.15">
      <c r="B19" s="48"/>
    </row>
    <row r="20" spans="2:2" x14ac:dyDescent="0.15">
      <c r="B20" s="47"/>
    </row>
    <row r="21" spans="2:2" x14ac:dyDescent="0.15">
      <c r="B21" s="48"/>
    </row>
    <row r="22" spans="2:2" x14ac:dyDescent="0.15">
      <c r="B22" s="47"/>
    </row>
    <row r="23" spans="2:2" x14ac:dyDescent="0.15">
      <c r="B23" s="47"/>
    </row>
    <row r="39" spans="2:2" x14ac:dyDescent="0.15">
      <c r="B39" s="46" t="s">
        <v>71</v>
      </c>
    </row>
  </sheetData>
  <phoneticPr fontId="5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T25"/>
  <sheetViews>
    <sheetView zoomScale="75" zoomScaleNormal="75" workbookViewId="0"/>
  </sheetViews>
  <sheetFormatPr defaultColWidth="7.5" defaultRowHeight="12" x14ac:dyDescent="0.15"/>
  <cols>
    <col min="1" max="1" width="1.125" style="185" customWidth="1"/>
    <col min="2" max="2" width="5.375" style="185" customWidth="1"/>
    <col min="3" max="3" width="2.875" style="185" customWidth="1"/>
    <col min="4" max="4" width="5.75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9.125" style="185" customWidth="1"/>
    <col min="17" max="19" width="5.875" style="185" customWidth="1"/>
    <col min="20" max="20" width="8.125" style="185" customWidth="1"/>
    <col min="21" max="16384" width="7.5" style="185"/>
  </cols>
  <sheetData>
    <row r="3" spans="2:20" x14ac:dyDescent="0.15">
      <c r="B3" s="185" t="s">
        <v>271</v>
      </c>
    </row>
    <row r="4" spans="2:20" x14ac:dyDescent="0.15">
      <c r="T4" s="186" t="s">
        <v>117</v>
      </c>
    </row>
    <row r="5" spans="2:20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2:20" x14ac:dyDescent="0.15">
      <c r="B6" s="204"/>
      <c r="C6" s="213" t="s">
        <v>118</v>
      </c>
      <c r="D6" s="265"/>
      <c r="E6" s="204" t="s">
        <v>272</v>
      </c>
      <c r="I6" s="204" t="s">
        <v>273</v>
      </c>
      <c r="M6" s="204" t="s">
        <v>274</v>
      </c>
      <c r="N6" s="284"/>
      <c r="O6" s="284"/>
      <c r="P6" s="284"/>
      <c r="Q6" s="187" t="s">
        <v>275</v>
      </c>
      <c r="R6" s="284"/>
      <c r="S6" s="284"/>
      <c r="T6" s="203"/>
    </row>
    <row r="7" spans="2:20" x14ac:dyDescent="0.15">
      <c r="B7" s="204"/>
      <c r="C7" s="197"/>
      <c r="D7" s="210"/>
      <c r="E7" s="204"/>
      <c r="F7" s="132"/>
      <c r="G7" s="132"/>
      <c r="H7" s="132"/>
      <c r="I7" s="312"/>
      <c r="J7" s="313"/>
      <c r="K7" s="313"/>
      <c r="L7" s="313"/>
      <c r="M7" s="312"/>
      <c r="N7" s="313"/>
      <c r="O7" s="313"/>
      <c r="P7" s="313"/>
      <c r="Q7" s="312"/>
      <c r="R7" s="313"/>
      <c r="S7" s="313"/>
      <c r="T7" s="315"/>
    </row>
    <row r="8" spans="2:20" x14ac:dyDescent="0.15">
      <c r="B8" s="204" t="s">
        <v>124</v>
      </c>
      <c r="C8" s="132"/>
      <c r="E8" s="213" t="s">
        <v>125</v>
      </c>
      <c r="F8" s="195" t="s">
        <v>126</v>
      </c>
      <c r="G8" s="202" t="s">
        <v>127</v>
      </c>
      <c r="H8" s="195" t="s">
        <v>128</v>
      </c>
      <c r="I8" s="213" t="s">
        <v>125</v>
      </c>
      <c r="J8" s="195" t="s">
        <v>126</v>
      </c>
      <c r="K8" s="202" t="s">
        <v>127</v>
      </c>
      <c r="L8" s="195" t="s">
        <v>195</v>
      </c>
      <c r="M8" s="213" t="s">
        <v>125</v>
      </c>
      <c r="N8" s="195" t="s">
        <v>126</v>
      </c>
      <c r="O8" s="202" t="s">
        <v>127</v>
      </c>
      <c r="P8" s="195" t="s">
        <v>195</v>
      </c>
      <c r="Q8" s="213" t="s">
        <v>125</v>
      </c>
      <c r="R8" s="195" t="s">
        <v>126</v>
      </c>
      <c r="S8" s="202" t="s">
        <v>127</v>
      </c>
      <c r="T8" s="195" t="s">
        <v>128</v>
      </c>
    </row>
    <row r="9" spans="2:20" x14ac:dyDescent="0.15">
      <c r="B9" s="197"/>
      <c r="C9" s="198"/>
      <c r="D9" s="198"/>
      <c r="E9" s="199"/>
      <c r="F9" s="200"/>
      <c r="G9" s="201" t="s">
        <v>129</v>
      </c>
      <c r="H9" s="200"/>
      <c r="I9" s="199"/>
      <c r="J9" s="200"/>
      <c r="K9" s="201" t="s">
        <v>129</v>
      </c>
      <c r="L9" s="200"/>
      <c r="M9" s="199"/>
      <c r="N9" s="200"/>
      <c r="O9" s="201" t="s">
        <v>129</v>
      </c>
      <c r="P9" s="200"/>
      <c r="Q9" s="199"/>
      <c r="R9" s="200"/>
      <c r="S9" s="201" t="s">
        <v>129</v>
      </c>
      <c r="T9" s="200"/>
    </row>
    <row r="10" spans="2:20" x14ac:dyDescent="0.15">
      <c r="B10" s="204" t="s">
        <v>95</v>
      </c>
      <c r="C10" s="132">
        <v>19</v>
      </c>
      <c r="D10" s="185" t="s">
        <v>96</v>
      </c>
      <c r="E10" s="204">
        <v>562</v>
      </c>
      <c r="F10" s="205">
        <v>693</v>
      </c>
      <c r="G10" s="132">
        <v>592</v>
      </c>
      <c r="H10" s="205">
        <v>69383</v>
      </c>
      <c r="I10" s="204">
        <v>583</v>
      </c>
      <c r="J10" s="205">
        <v>671</v>
      </c>
      <c r="K10" s="132">
        <v>604</v>
      </c>
      <c r="L10" s="205">
        <v>2084422</v>
      </c>
      <c r="M10" s="204">
        <v>583</v>
      </c>
      <c r="N10" s="205">
        <v>630</v>
      </c>
      <c r="O10" s="132">
        <v>604</v>
      </c>
      <c r="P10" s="205">
        <v>3379236</v>
      </c>
      <c r="Q10" s="204">
        <v>735</v>
      </c>
      <c r="R10" s="205">
        <v>866</v>
      </c>
      <c r="S10" s="132">
        <v>796</v>
      </c>
      <c r="T10" s="205">
        <v>7230</v>
      </c>
    </row>
    <row r="11" spans="2:20" x14ac:dyDescent="0.15">
      <c r="B11" s="204"/>
      <c r="C11" s="132">
        <v>20</v>
      </c>
      <c r="D11" s="132"/>
      <c r="E11" s="204">
        <v>578</v>
      </c>
      <c r="F11" s="205">
        <v>651</v>
      </c>
      <c r="G11" s="132">
        <v>604</v>
      </c>
      <c r="H11" s="205">
        <v>71022</v>
      </c>
      <c r="I11" s="204">
        <v>588</v>
      </c>
      <c r="J11" s="205">
        <v>651</v>
      </c>
      <c r="K11" s="132">
        <v>612</v>
      </c>
      <c r="L11" s="205">
        <v>1890295</v>
      </c>
      <c r="M11" s="204">
        <v>599</v>
      </c>
      <c r="N11" s="205">
        <v>650</v>
      </c>
      <c r="O11" s="132">
        <v>617</v>
      </c>
      <c r="P11" s="205">
        <v>2913586</v>
      </c>
      <c r="Q11" s="204">
        <v>756</v>
      </c>
      <c r="R11" s="205">
        <v>824</v>
      </c>
      <c r="S11" s="132">
        <v>768</v>
      </c>
      <c r="T11" s="205">
        <v>23725</v>
      </c>
    </row>
    <row r="12" spans="2:20" x14ac:dyDescent="0.15">
      <c r="B12" s="197"/>
      <c r="C12" s="198">
        <v>21</v>
      </c>
      <c r="D12" s="198"/>
      <c r="E12" s="197">
        <v>473</v>
      </c>
      <c r="F12" s="211">
        <v>651</v>
      </c>
      <c r="G12" s="198">
        <v>569</v>
      </c>
      <c r="H12" s="211">
        <v>52545</v>
      </c>
      <c r="I12" s="197">
        <v>457</v>
      </c>
      <c r="J12" s="211">
        <v>620</v>
      </c>
      <c r="K12" s="198">
        <v>538</v>
      </c>
      <c r="L12" s="211">
        <v>1491191</v>
      </c>
      <c r="M12" s="197">
        <v>515</v>
      </c>
      <c r="N12" s="211">
        <v>662</v>
      </c>
      <c r="O12" s="198">
        <v>585</v>
      </c>
      <c r="P12" s="211">
        <v>1877418</v>
      </c>
      <c r="Q12" s="197">
        <v>714</v>
      </c>
      <c r="R12" s="211">
        <v>824</v>
      </c>
      <c r="S12" s="198">
        <v>769</v>
      </c>
      <c r="T12" s="211">
        <v>5215</v>
      </c>
    </row>
    <row r="13" spans="2:20" x14ac:dyDescent="0.15">
      <c r="B13" s="204" t="s">
        <v>207</v>
      </c>
      <c r="C13" s="132">
        <v>4</v>
      </c>
      <c r="D13" s="132"/>
      <c r="E13" s="204">
        <v>536</v>
      </c>
      <c r="F13" s="205">
        <v>630</v>
      </c>
      <c r="G13" s="132">
        <v>560</v>
      </c>
      <c r="H13" s="205">
        <v>1058</v>
      </c>
      <c r="I13" s="204">
        <v>504</v>
      </c>
      <c r="J13" s="205">
        <v>578</v>
      </c>
      <c r="K13" s="132">
        <v>545</v>
      </c>
      <c r="L13" s="205">
        <v>107474</v>
      </c>
      <c r="M13" s="204">
        <v>541</v>
      </c>
      <c r="N13" s="205">
        <v>609</v>
      </c>
      <c r="O13" s="132">
        <v>582</v>
      </c>
      <c r="P13" s="205">
        <v>125132</v>
      </c>
      <c r="Q13" s="206">
        <v>756</v>
      </c>
      <c r="R13" s="208">
        <v>756</v>
      </c>
      <c r="S13" s="173">
        <v>756</v>
      </c>
      <c r="T13" s="205">
        <v>865</v>
      </c>
    </row>
    <row r="14" spans="2:20" x14ac:dyDescent="0.15">
      <c r="B14" s="204"/>
      <c r="C14" s="132">
        <v>5</v>
      </c>
      <c r="D14" s="132"/>
      <c r="E14" s="204">
        <v>536</v>
      </c>
      <c r="F14" s="205">
        <v>651</v>
      </c>
      <c r="G14" s="132">
        <v>586</v>
      </c>
      <c r="H14" s="205">
        <v>464</v>
      </c>
      <c r="I14" s="204">
        <v>525</v>
      </c>
      <c r="J14" s="205">
        <v>609</v>
      </c>
      <c r="K14" s="132">
        <v>581</v>
      </c>
      <c r="L14" s="205">
        <v>100628</v>
      </c>
      <c r="M14" s="204">
        <v>557</v>
      </c>
      <c r="N14" s="205">
        <v>641</v>
      </c>
      <c r="O14" s="132">
        <v>590</v>
      </c>
      <c r="P14" s="205">
        <v>144568</v>
      </c>
      <c r="Q14" s="206">
        <v>735</v>
      </c>
      <c r="R14" s="208">
        <v>824</v>
      </c>
      <c r="S14" s="173">
        <v>772</v>
      </c>
      <c r="T14" s="205">
        <v>2090</v>
      </c>
    </row>
    <row r="15" spans="2:20" x14ac:dyDescent="0.15">
      <c r="B15" s="204"/>
      <c r="C15" s="132">
        <v>6</v>
      </c>
      <c r="D15" s="132"/>
      <c r="E15" s="204">
        <v>536</v>
      </c>
      <c r="F15" s="205">
        <v>651</v>
      </c>
      <c r="G15" s="132">
        <v>562</v>
      </c>
      <c r="H15" s="205">
        <v>1764</v>
      </c>
      <c r="I15" s="204">
        <v>536</v>
      </c>
      <c r="J15" s="205">
        <v>604</v>
      </c>
      <c r="K15" s="132">
        <v>567</v>
      </c>
      <c r="L15" s="205">
        <v>91118</v>
      </c>
      <c r="M15" s="204">
        <v>525</v>
      </c>
      <c r="N15" s="205">
        <v>609</v>
      </c>
      <c r="O15" s="132">
        <v>571</v>
      </c>
      <c r="P15" s="205">
        <v>116498</v>
      </c>
      <c r="Q15" s="206">
        <v>735</v>
      </c>
      <c r="R15" s="208">
        <v>795</v>
      </c>
      <c r="S15" s="173">
        <v>769</v>
      </c>
      <c r="T15" s="205">
        <v>1158</v>
      </c>
    </row>
    <row r="16" spans="2:20" x14ac:dyDescent="0.15">
      <c r="B16" s="204"/>
      <c r="C16" s="132">
        <v>7</v>
      </c>
      <c r="D16" s="209"/>
      <c r="E16" s="204">
        <v>546</v>
      </c>
      <c r="F16" s="205">
        <v>567</v>
      </c>
      <c r="G16" s="132">
        <v>559</v>
      </c>
      <c r="H16" s="205">
        <v>9415</v>
      </c>
      <c r="I16" s="204">
        <v>546</v>
      </c>
      <c r="J16" s="205">
        <v>599</v>
      </c>
      <c r="K16" s="132">
        <v>562</v>
      </c>
      <c r="L16" s="205">
        <v>200367</v>
      </c>
      <c r="M16" s="204">
        <v>536</v>
      </c>
      <c r="N16" s="205">
        <v>609</v>
      </c>
      <c r="O16" s="132">
        <v>573</v>
      </c>
      <c r="P16" s="205">
        <v>75784</v>
      </c>
      <c r="Q16" s="206">
        <v>756</v>
      </c>
      <c r="R16" s="208">
        <v>756</v>
      </c>
      <c r="S16" s="173">
        <v>756</v>
      </c>
      <c r="T16" s="205">
        <v>200</v>
      </c>
    </row>
    <row r="17" spans="2:20" x14ac:dyDescent="0.15">
      <c r="B17" s="204"/>
      <c r="C17" s="132">
        <v>8</v>
      </c>
      <c r="D17" s="209"/>
      <c r="E17" s="204">
        <v>515</v>
      </c>
      <c r="F17" s="205">
        <v>651</v>
      </c>
      <c r="G17" s="132">
        <v>553</v>
      </c>
      <c r="H17" s="205">
        <v>6405</v>
      </c>
      <c r="I17" s="204">
        <v>528</v>
      </c>
      <c r="J17" s="205">
        <v>599</v>
      </c>
      <c r="K17" s="132">
        <v>564</v>
      </c>
      <c r="L17" s="205">
        <v>194664</v>
      </c>
      <c r="M17" s="204">
        <v>525</v>
      </c>
      <c r="N17" s="205">
        <v>612</v>
      </c>
      <c r="O17" s="132">
        <v>578</v>
      </c>
      <c r="P17" s="205">
        <v>90668</v>
      </c>
      <c r="Q17" s="206">
        <v>756</v>
      </c>
      <c r="R17" s="208">
        <v>756</v>
      </c>
      <c r="S17" s="173">
        <v>756</v>
      </c>
      <c r="T17" s="205">
        <v>230</v>
      </c>
    </row>
    <row r="18" spans="2:20" x14ac:dyDescent="0.15">
      <c r="B18" s="204"/>
      <c r="C18" s="132">
        <v>9</v>
      </c>
      <c r="D18" s="132"/>
      <c r="E18" s="204">
        <v>525</v>
      </c>
      <c r="F18" s="205">
        <v>651</v>
      </c>
      <c r="G18" s="132">
        <v>573</v>
      </c>
      <c r="H18" s="205">
        <v>6324</v>
      </c>
      <c r="I18" s="204">
        <v>525</v>
      </c>
      <c r="J18" s="205">
        <v>599</v>
      </c>
      <c r="K18" s="132">
        <v>562</v>
      </c>
      <c r="L18" s="205">
        <v>90934</v>
      </c>
      <c r="M18" s="204">
        <v>525</v>
      </c>
      <c r="N18" s="205">
        <v>630</v>
      </c>
      <c r="O18" s="132">
        <v>580</v>
      </c>
      <c r="P18" s="205">
        <v>124372</v>
      </c>
      <c r="Q18" s="206">
        <v>777</v>
      </c>
      <c r="R18" s="208">
        <v>777</v>
      </c>
      <c r="S18" s="173">
        <v>777</v>
      </c>
      <c r="T18" s="205">
        <v>140</v>
      </c>
    </row>
    <row r="19" spans="2:20" x14ac:dyDescent="0.15">
      <c r="B19" s="204"/>
      <c r="C19" s="132">
        <v>10</v>
      </c>
      <c r="D19" s="209"/>
      <c r="E19" s="205">
        <v>525</v>
      </c>
      <c r="F19" s="205">
        <v>672</v>
      </c>
      <c r="G19" s="205">
        <v>580.65025779523694</v>
      </c>
      <c r="H19" s="205">
        <v>1198.5999999999999</v>
      </c>
      <c r="I19" s="205">
        <v>514.5</v>
      </c>
      <c r="J19" s="205">
        <v>620.02499999999998</v>
      </c>
      <c r="K19" s="205">
        <v>549.00867441721107</v>
      </c>
      <c r="L19" s="205">
        <v>107247.5</v>
      </c>
      <c r="M19" s="205">
        <v>504</v>
      </c>
      <c r="N19" s="205">
        <v>651</v>
      </c>
      <c r="O19" s="205">
        <v>572.38937570213443</v>
      </c>
      <c r="P19" s="205">
        <v>85705.7</v>
      </c>
      <c r="Q19" s="208">
        <v>682.5</v>
      </c>
      <c r="R19" s="208">
        <v>861</v>
      </c>
      <c r="S19" s="208">
        <v>771.29347826086962</v>
      </c>
      <c r="T19" s="205">
        <v>445</v>
      </c>
    </row>
    <row r="20" spans="2:20" x14ac:dyDescent="0.15">
      <c r="B20" s="204"/>
      <c r="C20" s="132">
        <v>11</v>
      </c>
      <c r="D20" s="209"/>
      <c r="E20" s="205">
        <v>493.5</v>
      </c>
      <c r="F20" s="205">
        <v>651</v>
      </c>
      <c r="G20" s="205">
        <v>571.44311377245504</v>
      </c>
      <c r="H20" s="205">
        <v>2608.6999999999998</v>
      </c>
      <c r="I20" s="205">
        <v>504</v>
      </c>
      <c r="J20" s="205">
        <v>608.79</v>
      </c>
      <c r="K20" s="205">
        <v>555.70628099173575</v>
      </c>
      <c r="L20" s="205">
        <v>55210.2</v>
      </c>
      <c r="M20" s="205">
        <v>514.5</v>
      </c>
      <c r="N20" s="205">
        <v>651</v>
      </c>
      <c r="O20" s="205">
        <v>569.65997043311324</v>
      </c>
      <c r="P20" s="205">
        <v>81027.100000000006</v>
      </c>
      <c r="Q20" s="208">
        <v>735</v>
      </c>
      <c r="R20" s="208">
        <v>777</v>
      </c>
      <c r="S20" s="208">
        <v>754.76470588235304</v>
      </c>
      <c r="T20" s="209">
        <v>315</v>
      </c>
    </row>
    <row r="21" spans="2:20" x14ac:dyDescent="0.15">
      <c r="B21" s="197"/>
      <c r="C21" s="198">
        <v>12</v>
      </c>
      <c r="D21" s="210"/>
      <c r="E21" s="211">
        <v>477.75</v>
      </c>
      <c r="F21" s="211">
        <v>651</v>
      </c>
      <c r="G21" s="210">
        <v>557.2108104055776</v>
      </c>
      <c r="H21" s="211">
        <v>8489</v>
      </c>
      <c r="I21" s="211">
        <v>504</v>
      </c>
      <c r="J21" s="211">
        <v>598.5</v>
      </c>
      <c r="K21" s="211">
        <v>556.38457733318694</v>
      </c>
      <c r="L21" s="211">
        <v>46894</v>
      </c>
      <c r="M21" s="211">
        <v>519.75</v>
      </c>
      <c r="N21" s="211">
        <v>682.5</v>
      </c>
      <c r="O21" s="211">
        <v>571.52551915387596</v>
      </c>
      <c r="P21" s="211">
        <v>226618</v>
      </c>
      <c r="Q21" s="214">
        <v>756</v>
      </c>
      <c r="R21" s="214">
        <v>777</v>
      </c>
      <c r="S21" s="214">
        <v>762</v>
      </c>
      <c r="T21" s="210">
        <v>285</v>
      </c>
    </row>
    <row r="22" spans="2:20" x14ac:dyDescent="0.15">
      <c r="B22" s="204" t="s">
        <v>208</v>
      </c>
      <c r="C22" s="132"/>
      <c r="E22" s="204"/>
      <c r="F22" s="205"/>
      <c r="G22" s="132"/>
      <c r="H22" s="205"/>
      <c r="I22" s="204"/>
      <c r="J22" s="205"/>
      <c r="K22" s="132"/>
      <c r="L22" s="205"/>
      <c r="M22" s="204"/>
      <c r="N22" s="205"/>
      <c r="O22" s="132"/>
      <c r="P22" s="205"/>
      <c r="Q22" s="206"/>
      <c r="R22" s="208"/>
      <c r="S22" s="173"/>
      <c r="T22" s="205"/>
    </row>
    <row r="23" spans="2:20" x14ac:dyDescent="0.15">
      <c r="B23" s="303">
        <v>40513</v>
      </c>
      <c r="C23" s="292"/>
      <c r="D23" s="304">
        <v>40527</v>
      </c>
      <c r="E23" s="204">
        <v>477.75</v>
      </c>
      <c r="F23" s="205">
        <v>630</v>
      </c>
      <c r="G23" s="132">
        <v>552.54833411543882</v>
      </c>
      <c r="H23" s="205">
        <v>3306.1</v>
      </c>
      <c r="I23" s="204">
        <v>504</v>
      </c>
      <c r="J23" s="205">
        <v>598.5</v>
      </c>
      <c r="K23" s="132">
        <v>558.07702390131112</v>
      </c>
      <c r="L23" s="205">
        <v>20353.900000000001</v>
      </c>
      <c r="M23" s="204">
        <v>525</v>
      </c>
      <c r="N23" s="205">
        <v>682.5</v>
      </c>
      <c r="O23" s="132">
        <v>575.59627255901273</v>
      </c>
      <c r="P23" s="205">
        <v>174739.3</v>
      </c>
      <c r="Q23" s="206">
        <v>756</v>
      </c>
      <c r="R23" s="208">
        <v>756</v>
      </c>
      <c r="S23" s="173">
        <v>756</v>
      </c>
      <c r="T23" s="205">
        <v>200</v>
      </c>
    </row>
    <row r="24" spans="2:20" x14ac:dyDescent="0.15">
      <c r="B24" s="303">
        <v>40528</v>
      </c>
      <c r="C24" s="292"/>
      <c r="D24" s="304">
        <v>40540</v>
      </c>
      <c r="E24" s="206">
        <v>483</v>
      </c>
      <c r="F24" s="208">
        <v>651</v>
      </c>
      <c r="G24" s="173">
        <v>565.46479750778826</v>
      </c>
      <c r="H24" s="205">
        <v>5128.3999999999996</v>
      </c>
      <c r="I24" s="204">
        <v>525</v>
      </c>
      <c r="J24" s="205">
        <v>598.5</v>
      </c>
      <c r="K24" s="132">
        <v>552.18261868300158</v>
      </c>
      <c r="L24" s="205">
        <v>13548</v>
      </c>
      <c r="M24" s="204">
        <v>519.75</v>
      </c>
      <c r="N24" s="205">
        <v>656.25</v>
      </c>
      <c r="O24" s="132">
        <v>562.2544930792086</v>
      </c>
      <c r="P24" s="205">
        <v>50456.9</v>
      </c>
      <c r="Q24" s="206">
        <v>777</v>
      </c>
      <c r="R24" s="206">
        <v>777</v>
      </c>
      <c r="S24" s="206">
        <v>777</v>
      </c>
      <c r="T24" s="205">
        <v>80</v>
      </c>
    </row>
    <row r="25" spans="2:20" x14ac:dyDescent="0.15">
      <c r="B25" s="314"/>
      <c r="C25" s="198"/>
      <c r="D25" s="316">
        <v>40541</v>
      </c>
      <c r="E25" s="197"/>
      <c r="F25" s="211"/>
      <c r="G25" s="198"/>
      <c r="H25" s="214">
        <v>54</v>
      </c>
      <c r="I25" s="197"/>
      <c r="J25" s="211"/>
      <c r="K25" s="198"/>
      <c r="L25" s="211">
        <v>12992</v>
      </c>
      <c r="M25" s="197"/>
      <c r="N25" s="211"/>
      <c r="O25" s="198"/>
      <c r="P25" s="211">
        <v>1422</v>
      </c>
      <c r="Q25" s="266"/>
      <c r="R25" s="214"/>
      <c r="S25" s="267"/>
      <c r="T25" s="211">
        <v>5</v>
      </c>
    </row>
  </sheetData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Y51"/>
  <sheetViews>
    <sheetView zoomScale="75" workbookViewId="0"/>
  </sheetViews>
  <sheetFormatPr defaultColWidth="7.5" defaultRowHeight="12" x14ac:dyDescent="0.15"/>
  <cols>
    <col min="1" max="1" width="1.625" style="317" customWidth="1"/>
    <col min="2" max="2" width="4.625" style="317" customWidth="1"/>
    <col min="3" max="4" width="2.875" style="317" customWidth="1"/>
    <col min="5" max="7" width="5.875" style="317" customWidth="1"/>
    <col min="8" max="8" width="7.875" style="317" customWidth="1"/>
    <col min="9" max="11" width="5.875" style="317" customWidth="1"/>
    <col min="12" max="12" width="8" style="317" customWidth="1"/>
    <col min="13" max="15" width="5.875" style="317" customWidth="1"/>
    <col min="16" max="16" width="8" style="317" customWidth="1"/>
    <col min="17" max="19" width="5.875" style="317" customWidth="1"/>
    <col min="20" max="20" width="8" style="317" customWidth="1"/>
    <col min="21" max="23" width="5.875" style="317" customWidth="1"/>
    <col min="24" max="24" width="8" style="317" customWidth="1"/>
    <col min="25" max="16384" width="7.5" style="317"/>
  </cols>
  <sheetData>
    <row r="1" spans="1:24" ht="15" customHeight="1" x14ac:dyDescent="0.15">
      <c r="B1" s="318" t="s">
        <v>276</v>
      </c>
      <c r="C1" s="319"/>
      <c r="D1" s="319"/>
      <c r="E1" s="320"/>
      <c r="F1" s="320"/>
      <c r="G1" s="320"/>
      <c r="H1" s="320"/>
    </row>
    <row r="2" spans="1:24" ht="12.75" customHeight="1" x14ac:dyDescent="0.15">
      <c r="B2" s="321" t="s">
        <v>115</v>
      </c>
      <c r="C2" s="322"/>
      <c r="D2" s="322"/>
    </row>
    <row r="3" spans="1:24" ht="12.75" customHeight="1" x14ac:dyDescent="0.15">
      <c r="B3" s="323" t="s">
        <v>277</v>
      </c>
      <c r="C3" s="324"/>
      <c r="D3" s="324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X3" s="325" t="s">
        <v>117</v>
      </c>
    </row>
    <row r="4" spans="1:24" ht="3.75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7"/>
    </row>
    <row r="5" spans="1:24" ht="12" customHeight="1" x14ac:dyDescent="0.15">
      <c r="A5" s="328"/>
      <c r="B5" s="329"/>
      <c r="C5" s="330" t="s">
        <v>278</v>
      </c>
      <c r="D5" s="331"/>
      <c r="E5" s="332" t="s">
        <v>279</v>
      </c>
      <c r="F5" s="333"/>
      <c r="G5" s="333"/>
      <c r="H5" s="334"/>
      <c r="I5" s="332" t="s">
        <v>120</v>
      </c>
      <c r="J5" s="333"/>
      <c r="K5" s="333"/>
      <c r="L5" s="334"/>
      <c r="M5" s="332" t="s">
        <v>121</v>
      </c>
      <c r="N5" s="333"/>
      <c r="O5" s="333"/>
      <c r="P5" s="334"/>
      <c r="Q5" s="332" t="s">
        <v>280</v>
      </c>
      <c r="R5" s="333"/>
      <c r="S5" s="333"/>
      <c r="T5" s="334"/>
      <c r="U5" s="332" t="s">
        <v>130</v>
      </c>
      <c r="V5" s="333"/>
      <c r="W5" s="333"/>
      <c r="X5" s="334"/>
    </row>
    <row r="6" spans="1:24" ht="12" customHeight="1" x14ac:dyDescent="0.15">
      <c r="A6" s="328"/>
      <c r="B6" s="335" t="s">
        <v>281</v>
      </c>
      <c r="C6" s="336"/>
      <c r="D6" s="337"/>
      <c r="E6" s="338" t="s">
        <v>125</v>
      </c>
      <c r="F6" s="339" t="s">
        <v>126</v>
      </c>
      <c r="G6" s="340" t="s">
        <v>127</v>
      </c>
      <c r="H6" s="339" t="s">
        <v>128</v>
      </c>
      <c r="I6" s="338" t="s">
        <v>125</v>
      </c>
      <c r="J6" s="339" t="s">
        <v>126</v>
      </c>
      <c r="K6" s="340" t="s">
        <v>127</v>
      </c>
      <c r="L6" s="339" t="s">
        <v>128</v>
      </c>
      <c r="M6" s="338" t="s">
        <v>125</v>
      </c>
      <c r="N6" s="339" t="s">
        <v>126</v>
      </c>
      <c r="O6" s="340" t="s">
        <v>127</v>
      </c>
      <c r="P6" s="339" t="s">
        <v>128</v>
      </c>
      <c r="Q6" s="338" t="s">
        <v>125</v>
      </c>
      <c r="R6" s="339" t="s">
        <v>126</v>
      </c>
      <c r="S6" s="340" t="s">
        <v>127</v>
      </c>
      <c r="T6" s="339" t="s">
        <v>128</v>
      </c>
      <c r="U6" s="338" t="s">
        <v>125</v>
      </c>
      <c r="V6" s="339" t="s">
        <v>126</v>
      </c>
      <c r="W6" s="340" t="s">
        <v>127</v>
      </c>
      <c r="X6" s="339" t="s">
        <v>128</v>
      </c>
    </row>
    <row r="7" spans="1:24" x14ac:dyDescent="0.15">
      <c r="A7" s="328"/>
      <c r="B7" s="341"/>
      <c r="C7" s="326"/>
      <c r="D7" s="342"/>
      <c r="E7" s="343"/>
      <c r="F7" s="344"/>
      <c r="G7" s="345" t="s">
        <v>129</v>
      </c>
      <c r="H7" s="344"/>
      <c r="I7" s="343"/>
      <c r="J7" s="344"/>
      <c r="K7" s="345" t="s">
        <v>129</v>
      </c>
      <c r="L7" s="344"/>
      <c r="M7" s="343"/>
      <c r="N7" s="344"/>
      <c r="O7" s="345" t="s">
        <v>129</v>
      </c>
      <c r="P7" s="344"/>
      <c r="Q7" s="343"/>
      <c r="R7" s="344"/>
      <c r="S7" s="345" t="s">
        <v>129</v>
      </c>
      <c r="T7" s="344"/>
      <c r="U7" s="343"/>
      <c r="V7" s="344"/>
      <c r="W7" s="345" t="s">
        <v>129</v>
      </c>
      <c r="X7" s="344"/>
    </row>
    <row r="8" spans="1:24" ht="10.5" customHeight="1" x14ac:dyDescent="0.15">
      <c r="A8" s="328"/>
      <c r="B8" s="346" t="s">
        <v>95</v>
      </c>
      <c r="C8" s="347">
        <v>17</v>
      </c>
      <c r="D8" s="348" t="s">
        <v>96</v>
      </c>
      <c r="E8" s="349">
        <v>3360</v>
      </c>
      <c r="F8" s="350">
        <v>5198</v>
      </c>
      <c r="G8" s="351">
        <v>3936</v>
      </c>
      <c r="H8" s="350">
        <v>254078</v>
      </c>
      <c r="I8" s="349">
        <v>2625</v>
      </c>
      <c r="J8" s="350">
        <v>3675</v>
      </c>
      <c r="K8" s="351">
        <v>3027</v>
      </c>
      <c r="L8" s="350">
        <v>226580</v>
      </c>
      <c r="M8" s="349">
        <v>1890</v>
      </c>
      <c r="N8" s="350">
        <v>2730</v>
      </c>
      <c r="O8" s="351">
        <v>2260</v>
      </c>
      <c r="P8" s="350">
        <v>157449</v>
      </c>
      <c r="Q8" s="349">
        <v>6563</v>
      </c>
      <c r="R8" s="350">
        <v>8264</v>
      </c>
      <c r="S8" s="351">
        <v>7257</v>
      </c>
      <c r="T8" s="350">
        <v>62229</v>
      </c>
      <c r="U8" s="349">
        <v>5775</v>
      </c>
      <c r="V8" s="350">
        <v>7350</v>
      </c>
      <c r="W8" s="351">
        <v>6584</v>
      </c>
      <c r="X8" s="350">
        <v>150674</v>
      </c>
    </row>
    <row r="9" spans="1:24" ht="11.1" customHeight="1" x14ac:dyDescent="0.15">
      <c r="A9" s="328"/>
      <c r="B9" s="352"/>
      <c r="C9" s="320">
        <v>18</v>
      </c>
      <c r="D9" s="328"/>
      <c r="E9" s="353">
        <v>3570</v>
      </c>
      <c r="F9" s="354">
        <v>4925</v>
      </c>
      <c r="G9" s="355">
        <v>3963</v>
      </c>
      <c r="H9" s="354">
        <v>195399</v>
      </c>
      <c r="I9" s="353">
        <v>2730</v>
      </c>
      <c r="J9" s="354">
        <v>3581</v>
      </c>
      <c r="K9" s="355">
        <v>2934</v>
      </c>
      <c r="L9" s="354">
        <v>207327</v>
      </c>
      <c r="M9" s="353">
        <v>1943</v>
      </c>
      <c r="N9" s="354">
        <v>2665</v>
      </c>
      <c r="O9" s="355">
        <v>2267</v>
      </c>
      <c r="P9" s="354">
        <v>187188</v>
      </c>
      <c r="Q9" s="353">
        <v>6930</v>
      </c>
      <c r="R9" s="354">
        <v>8400</v>
      </c>
      <c r="S9" s="355">
        <v>7515</v>
      </c>
      <c r="T9" s="354">
        <v>44403</v>
      </c>
      <c r="U9" s="353">
        <v>5880</v>
      </c>
      <c r="V9" s="354">
        <v>7350</v>
      </c>
      <c r="W9" s="355">
        <v>6344</v>
      </c>
      <c r="X9" s="354">
        <v>166281</v>
      </c>
    </row>
    <row r="10" spans="1:24" ht="11.1" customHeight="1" x14ac:dyDescent="0.15">
      <c r="A10" s="328"/>
      <c r="B10" s="352"/>
      <c r="C10" s="320">
        <v>19</v>
      </c>
      <c r="D10" s="328"/>
      <c r="E10" s="353">
        <v>3045</v>
      </c>
      <c r="F10" s="354">
        <v>4830</v>
      </c>
      <c r="G10" s="355">
        <v>3662</v>
      </c>
      <c r="H10" s="354">
        <v>194251</v>
      </c>
      <c r="I10" s="353">
        <v>2415</v>
      </c>
      <c r="J10" s="354">
        <v>3413</v>
      </c>
      <c r="K10" s="355">
        <v>2772</v>
      </c>
      <c r="L10" s="354">
        <v>196545</v>
      </c>
      <c r="M10" s="353">
        <v>1890</v>
      </c>
      <c r="N10" s="354">
        <v>2597</v>
      </c>
      <c r="O10" s="355">
        <v>2214</v>
      </c>
      <c r="P10" s="354">
        <v>194867</v>
      </c>
      <c r="Q10" s="353">
        <v>7140</v>
      </c>
      <c r="R10" s="354">
        <v>8295</v>
      </c>
      <c r="S10" s="355">
        <v>7569</v>
      </c>
      <c r="T10" s="354">
        <v>50303</v>
      </c>
      <c r="U10" s="353">
        <v>5670</v>
      </c>
      <c r="V10" s="354">
        <v>7350</v>
      </c>
      <c r="W10" s="355">
        <v>6174</v>
      </c>
      <c r="X10" s="354">
        <v>149577</v>
      </c>
    </row>
    <row r="11" spans="1:24" ht="11.1" customHeight="1" x14ac:dyDescent="0.15">
      <c r="A11" s="328"/>
      <c r="B11" s="352"/>
      <c r="C11" s="320">
        <v>20</v>
      </c>
      <c r="D11" s="328"/>
      <c r="E11" s="353">
        <v>2730</v>
      </c>
      <c r="F11" s="354">
        <v>4494</v>
      </c>
      <c r="G11" s="355">
        <v>3419</v>
      </c>
      <c r="H11" s="354">
        <v>180286</v>
      </c>
      <c r="I11" s="353">
        <v>2415</v>
      </c>
      <c r="J11" s="354">
        <v>3360</v>
      </c>
      <c r="K11" s="355">
        <v>2667</v>
      </c>
      <c r="L11" s="354">
        <v>185858</v>
      </c>
      <c r="M11" s="353">
        <v>1470</v>
      </c>
      <c r="N11" s="354">
        <v>2520</v>
      </c>
      <c r="O11" s="355">
        <v>1903</v>
      </c>
      <c r="P11" s="354">
        <v>199975</v>
      </c>
      <c r="Q11" s="353">
        <v>6510</v>
      </c>
      <c r="R11" s="354">
        <v>8169</v>
      </c>
      <c r="S11" s="355">
        <v>7241</v>
      </c>
      <c r="T11" s="354">
        <v>48304</v>
      </c>
      <c r="U11" s="353">
        <v>4568</v>
      </c>
      <c r="V11" s="354">
        <v>7035</v>
      </c>
      <c r="W11" s="355">
        <v>5674</v>
      </c>
      <c r="X11" s="354">
        <v>142927</v>
      </c>
    </row>
    <row r="12" spans="1:24" ht="11.1" customHeight="1" x14ac:dyDescent="0.15">
      <c r="A12" s="328"/>
      <c r="B12" s="356"/>
      <c r="C12" s="326">
        <v>21</v>
      </c>
      <c r="D12" s="342"/>
      <c r="E12" s="357">
        <v>2415</v>
      </c>
      <c r="F12" s="358">
        <v>4200</v>
      </c>
      <c r="G12" s="359">
        <v>3195</v>
      </c>
      <c r="H12" s="358">
        <v>171670</v>
      </c>
      <c r="I12" s="357">
        <v>2100</v>
      </c>
      <c r="J12" s="358">
        <v>3360</v>
      </c>
      <c r="K12" s="359">
        <v>2560</v>
      </c>
      <c r="L12" s="358">
        <v>206553</v>
      </c>
      <c r="M12" s="357">
        <v>1470</v>
      </c>
      <c r="N12" s="358">
        <v>2363</v>
      </c>
      <c r="O12" s="359">
        <v>1757</v>
      </c>
      <c r="P12" s="358">
        <v>171644</v>
      </c>
      <c r="Q12" s="357">
        <v>5744</v>
      </c>
      <c r="R12" s="358">
        <v>7770</v>
      </c>
      <c r="S12" s="359">
        <v>6798</v>
      </c>
      <c r="T12" s="358">
        <v>46522</v>
      </c>
      <c r="U12" s="357">
        <v>4410</v>
      </c>
      <c r="V12" s="358">
        <v>6143</v>
      </c>
      <c r="W12" s="359">
        <v>5274</v>
      </c>
      <c r="X12" s="358">
        <v>152033</v>
      </c>
    </row>
    <row r="13" spans="1:24" ht="11.1" customHeight="1" x14ac:dyDescent="0.15">
      <c r="A13" s="328"/>
      <c r="B13" s="352"/>
      <c r="C13" s="320">
        <v>12</v>
      </c>
      <c r="D13" s="328"/>
      <c r="E13" s="353">
        <v>3570</v>
      </c>
      <c r="F13" s="354">
        <v>4200</v>
      </c>
      <c r="G13" s="355">
        <v>3878</v>
      </c>
      <c r="H13" s="354">
        <v>31152</v>
      </c>
      <c r="I13" s="353">
        <v>2625</v>
      </c>
      <c r="J13" s="354">
        <v>3360</v>
      </c>
      <c r="K13" s="355">
        <v>2768</v>
      </c>
      <c r="L13" s="354">
        <v>33956</v>
      </c>
      <c r="M13" s="353">
        <v>1470</v>
      </c>
      <c r="N13" s="354">
        <v>1890</v>
      </c>
      <c r="O13" s="355">
        <v>1596</v>
      </c>
      <c r="P13" s="354">
        <v>14575</v>
      </c>
      <c r="Q13" s="353">
        <v>6615</v>
      </c>
      <c r="R13" s="354">
        <v>7560</v>
      </c>
      <c r="S13" s="355">
        <v>6873</v>
      </c>
      <c r="T13" s="354">
        <v>9251</v>
      </c>
      <c r="U13" s="353">
        <v>5565</v>
      </c>
      <c r="V13" s="354">
        <v>6143</v>
      </c>
      <c r="W13" s="355">
        <v>5740</v>
      </c>
      <c r="X13" s="354">
        <v>25033</v>
      </c>
    </row>
    <row r="14" spans="1:24" ht="11.1" customHeight="1" x14ac:dyDescent="0.15">
      <c r="A14" s="328"/>
      <c r="B14" s="352" t="s">
        <v>99</v>
      </c>
      <c r="C14" s="320">
        <v>1</v>
      </c>
      <c r="D14" s="328" t="s">
        <v>2</v>
      </c>
      <c r="E14" s="353">
        <v>3150</v>
      </c>
      <c r="F14" s="354">
        <v>3990</v>
      </c>
      <c r="G14" s="355">
        <v>3563</v>
      </c>
      <c r="H14" s="354">
        <v>15512</v>
      </c>
      <c r="I14" s="353">
        <v>2730</v>
      </c>
      <c r="J14" s="354">
        <v>2940</v>
      </c>
      <c r="K14" s="355">
        <v>2844</v>
      </c>
      <c r="L14" s="354">
        <v>24341</v>
      </c>
      <c r="M14" s="353">
        <v>1575</v>
      </c>
      <c r="N14" s="354">
        <v>1785</v>
      </c>
      <c r="O14" s="355">
        <v>1679</v>
      </c>
      <c r="P14" s="354">
        <v>10281</v>
      </c>
      <c r="Q14" s="353">
        <v>6195</v>
      </c>
      <c r="R14" s="354">
        <v>7350</v>
      </c>
      <c r="S14" s="355">
        <v>6692</v>
      </c>
      <c r="T14" s="354">
        <v>3315</v>
      </c>
      <c r="U14" s="353">
        <v>5360</v>
      </c>
      <c r="V14" s="354">
        <v>5985</v>
      </c>
      <c r="W14" s="355">
        <v>5702</v>
      </c>
      <c r="X14" s="354">
        <v>11826</v>
      </c>
    </row>
    <row r="15" spans="1:24" ht="11.1" customHeight="1" x14ac:dyDescent="0.15">
      <c r="A15" s="328"/>
      <c r="B15" s="352"/>
      <c r="C15" s="320">
        <v>2</v>
      </c>
      <c r="D15" s="328"/>
      <c r="E15" s="353">
        <v>2888</v>
      </c>
      <c r="F15" s="354">
        <v>3360</v>
      </c>
      <c r="G15" s="360">
        <v>3155</v>
      </c>
      <c r="H15" s="354">
        <v>8581</v>
      </c>
      <c r="I15" s="353">
        <v>2520</v>
      </c>
      <c r="J15" s="354">
        <v>2940</v>
      </c>
      <c r="K15" s="355">
        <v>2620</v>
      </c>
      <c r="L15" s="354">
        <v>12174</v>
      </c>
      <c r="M15" s="353">
        <v>1680</v>
      </c>
      <c r="N15" s="354">
        <v>1890</v>
      </c>
      <c r="O15" s="360">
        <v>1734</v>
      </c>
      <c r="P15" s="354">
        <v>10387</v>
      </c>
      <c r="Q15" s="353">
        <v>6195</v>
      </c>
      <c r="R15" s="354">
        <v>6930</v>
      </c>
      <c r="S15" s="355">
        <v>6605</v>
      </c>
      <c r="T15" s="354">
        <v>2547</v>
      </c>
      <c r="U15" s="353">
        <v>5145</v>
      </c>
      <c r="V15" s="354">
        <v>5880</v>
      </c>
      <c r="W15" s="355">
        <v>5569</v>
      </c>
      <c r="X15" s="354">
        <v>6913</v>
      </c>
    </row>
    <row r="16" spans="1:24" ht="11.1" customHeight="1" x14ac:dyDescent="0.15">
      <c r="A16" s="328"/>
      <c r="B16" s="352"/>
      <c r="C16" s="320">
        <v>3</v>
      </c>
      <c r="D16" s="328"/>
      <c r="E16" s="353">
        <v>2520</v>
      </c>
      <c r="F16" s="354">
        <v>3150</v>
      </c>
      <c r="G16" s="360">
        <v>2914</v>
      </c>
      <c r="H16" s="354">
        <v>12674</v>
      </c>
      <c r="I16" s="353">
        <v>2310</v>
      </c>
      <c r="J16" s="354">
        <v>2730</v>
      </c>
      <c r="K16" s="355">
        <v>2498</v>
      </c>
      <c r="L16" s="354">
        <v>16036</v>
      </c>
      <c r="M16" s="353">
        <v>1785</v>
      </c>
      <c r="N16" s="354">
        <v>2048</v>
      </c>
      <c r="O16" s="360">
        <v>1896</v>
      </c>
      <c r="P16" s="354">
        <v>11611</v>
      </c>
      <c r="Q16" s="353">
        <v>5775</v>
      </c>
      <c r="R16" s="354">
        <v>6825</v>
      </c>
      <c r="S16" s="355">
        <v>6498</v>
      </c>
      <c r="T16" s="354">
        <v>3085</v>
      </c>
      <c r="U16" s="353">
        <v>4935</v>
      </c>
      <c r="V16" s="354">
        <v>5775</v>
      </c>
      <c r="W16" s="355">
        <v>5342</v>
      </c>
      <c r="X16" s="354">
        <v>8573</v>
      </c>
    </row>
    <row r="17" spans="1:25" ht="11.1" customHeight="1" x14ac:dyDescent="0.15">
      <c r="A17" s="328"/>
      <c r="B17" s="352"/>
      <c r="C17" s="320">
        <v>4</v>
      </c>
      <c r="D17" s="328"/>
      <c r="E17" s="353">
        <v>2625</v>
      </c>
      <c r="F17" s="354">
        <v>3360</v>
      </c>
      <c r="G17" s="360">
        <v>2948</v>
      </c>
      <c r="H17" s="354">
        <v>11435</v>
      </c>
      <c r="I17" s="353">
        <v>2415</v>
      </c>
      <c r="J17" s="354">
        <v>2867</v>
      </c>
      <c r="K17" s="355">
        <v>2546</v>
      </c>
      <c r="L17" s="354">
        <v>15527</v>
      </c>
      <c r="M17" s="353">
        <v>1785</v>
      </c>
      <c r="N17" s="354">
        <v>2048</v>
      </c>
      <c r="O17" s="360">
        <v>1829</v>
      </c>
      <c r="P17" s="354">
        <v>13399</v>
      </c>
      <c r="Q17" s="353">
        <v>6300</v>
      </c>
      <c r="R17" s="354">
        <v>7350</v>
      </c>
      <c r="S17" s="355">
        <v>6858</v>
      </c>
      <c r="T17" s="354">
        <v>2876</v>
      </c>
      <c r="U17" s="353">
        <v>4935</v>
      </c>
      <c r="V17" s="354">
        <v>5985</v>
      </c>
      <c r="W17" s="355">
        <v>5351</v>
      </c>
      <c r="X17" s="354">
        <v>9488</v>
      </c>
    </row>
    <row r="18" spans="1:25" ht="11.1" customHeight="1" x14ac:dyDescent="0.15">
      <c r="A18" s="328"/>
      <c r="B18" s="352"/>
      <c r="C18" s="320">
        <v>5</v>
      </c>
      <c r="D18" s="328"/>
      <c r="E18" s="353">
        <v>2625</v>
      </c>
      <c r="F18" s="354">
        <v>3360</v>
      </c>
      <c r="G18" s="360">
        <v>2928</v>
      </c>
      <c r="H18" s="354">
        <v>13537</v>
      </c>
      <c r="I18" s="353">
        <v>2520</v>
      </c>
      <c r="J18" s="354">
        <v>2940</v>
      </c>
      <c r="K18" s="355">
        <v>2760</v>
      </c>
      <c r="L18" s="354">
        <v>17817</v>
      </c>
      <c r="M18" s="353">
        <v>1680</v>
      </c>
      <c r="N18" s="354">
        <v>2090</v>
      </c>
      <c r="O18" s="360">
        <v>1798</v>
      </c>
      <c r="P18" s="354">
        <v>13673</v>
      </c>
      <c r="Q18" s="353">
        <v>6510</v>
      </c>
      <c r="R18" s="354">
        <v>7350</v>
      </c>
      <c r="S18" s="355">
        <v>6815</v>
      </c>
      <c r="T18" s="354">
        <v>3707</v>
      </c>
      <c r="U18" s="353">
        <v>5250</v>
      </c>
      <c r="V18" s="354">
        <v>5985</v>
      </c>
      <c r="W18" s="355">
        <v>5503</v>
      </c>
      <c r="X18" s="354">
        <v>9132</v>
      </c>
    </row>
    <row r="19" spans="1:25" ht="11.1" customHeight="1" x14ac:dyDescent="0.15">
      <c r="A19" s="328"/>
      <c r="B19" s="352"/>
      <c r="C19" s="320">
        <v>6</v>
      </c>
      <c r="D19" s="328"/>
      <c r="E19" s="353">
        <v>2520</v>
      </c>
      <c r="F19" s="354">
        <v>3150</v>
      </c>
      <c r="G19" s="360">
        <v>2851</v>
      </c>
      <c r="H19" s="354">
        <v>10642</v>
      </c>
      <c r="I19" s="353">
        <v>2226</v>
      </c>
      <c r="J19" s="354">
        <v>2678</v>
      </c>
      <c r="K19" s="355">
        <v>2411</v>
      </c>
      <c r="L19" s="354">
        <v>16073</v>
      </c>
      <c r="M19" s="353">
        <v>1785</v>
      </c>
      <c r="N19" s="354">
        <v>2069</v>
      </c>
      <c r="O19" s="360">
        <v>1963</v>
      </c>
      <c r="P19" s="354">
        <v>12675</v>
      </c>
      <c r="Q19" s="353">
        <v>6090</v>
      </c>
      <c r="R19" s="354">
        <v>7350</v>
      </c>
      <c r="S19" s="355">
        <v>6685</v>
      </c>
      <c r="T19" s="354">
        <v>3099</v>
      </c>
      <c r="U19" s="353">
        <v>5040</v>
      </c>
      <c r="V19" s="354">
        <v>5565</v>
      </c>
      <c r="W19" s="355">
        <v>5310</v>
      </c>
      <c r="X19" s="354">
        <v>10456</v>
      </c>
    </row>
    <row r="20" spans="1:25" ht="11.1" customHeight="1" x14ac:dyDescent="0.15">
      <c r="A20" s="328"/>
      <c r="B20" s="352"/>
      <c r="C20" s="320">
        <v>7</v>
      </c>
      <c r="D20" s="328"/>
      <c r="E20" s="353">
        <v>2625</v>
      </c>
      <c r="F20" s="354">
        <v>3150</v>
      </c>
      <c r="G20" s="360">
        <v>2881</v>
      </c>
      <c r="H20" s="354">
        <v>10516</v>
      </c>
      <c r="I20" s="353">
        <v>2310</v>
      </c>
      <c r="J20" s="354">
        <v>2730</v>
      </c>
      <c r="K20" s="355">
        <v>2513</v>
      </c>
      <c r="L20" s="354">
        <v>13092</v>
      </c>
      <c r="M20" s="353">
        <v>1974</v>
      </c>
      <c r="N20" s="354">
        <v>2205</v>
      </c>
      <c r="O20" s="360">
        <v>2055</v>
      </c>
      <c r="P20" s="354">
        <v>11420</v>
      </c>
      <c r="Q20" s="353">
        <v>6300</v>
      </c>
      <c r="R20" s="354">
        <v>7665</v>
      </c>
      <c r="S20" s="355">
        <v>6836</v>
      </c>
      <c r="T20" s="354">
        <v>3161</v>
      </c>
      <c r="U20" s="353">
        <v>4935</v>
      </c>
      <c r="V20" s="354">
        <v>5460</v>
      </c>
      <c r="W20" s="355">
        <v>5227</v>
      </c>
      <c r="X20" s="354">
        <v>8636</v>
      </c>
    </row>
    <row r="21" spans="1:25" ht="11.1" customHeight="1" x14ac:dyDescent="0.15">
      <c r="A21" s="328"/>
      <c r="B21" s="352"/>
      <c r="C21" s="320">
        <v>8</v>
      </c>
      <c r="D21" s="328"/>
      <c r="E21" s="353">
        <v>2520</v>
      </c>
      <c r="F21" s="354">
        <v>3150</v>
      </c>
      <c r="G21" s="360">
        <v>2839</v>
      </c>
      <c r="H21" s="354">
        <v>15047</v>
      </c>
      <c r="I21" s="353">
        <v>2310</v>
      </c>
      <c r="J21" s="354">
        <v>2730</v>
      </c>
      <c r="K21" s="355">
        <v>2510</v>
      </c>
      <c r="L21" s="354">
        <v>16572</v>
      </c>
      <c r="M21" s="353">
        <v>1733</v>
      </c>
      <c r="N21" s="354">
        <v>1995</v>
      </c>
      <c r="O21" s="360">
        <v>1863</v>
      </c>
      <c r="P21" s="354">
        <v>13781</v>
      </c>
      <c r="Q21" s="353">
        <v>6510</v>
      </c>
      <c r="R21" s="354">
        <v>7350</v>
      </c>
      <c r="S21" s="355">
        <v>6871</v>
      </c>
      <c r="T21" s="354">
        <v>3535</v>
      </c>
      <c r="U21" s="353">
        <v>5040</v>
      </c>
      <c r="V21" s="354">
        <v>5565</v>
      </c>
      <c r="W21" s="355">
        <v>5256</v>
      </c>
      <c r="X21" s="354">
        <v>11901</v>
      </c>
    </row>
    <row r="22" spans="1:25" ht="10.5" customHeight="1" x14ac:dyDescent="0.15">
      <c r="A22" s="328"/>
      <c r="B22" s="352"/>
      <c r="C22" s="320">
        <v>9</v>
      </c>
      <c r="D22" s="328"/>
      <c r="E22" s="353">
        <v>2730</v>
      </c>
      <c r="F22" s="354">
        <v>3360</v>
      </c>
      <c r="G22" s="360">
        <v>2962</v>
      </c>
      <c r="H22" s="354">
        <v>12631</v>
      </c>
      <c r="I22" s="353">
        <v>2415</v>
      </c>
      <c r="J22" s="354">
        <v>2835</v>
      </c>
      <c r="K22" s="355">
        <v>2542</v>
      </c>
      <c r="L22" s="354">
        <v>15688</v>
      </c>
      <c r="M22" s="353">
        <v>1733</v>
      </c>
      <c r="N22" s="354">
        <v>2069</v>
      </c>
      <c r="O22" s="360">
        <v>1935</v>
      </c>
      <c r="P22" s="354">
        <v>17222</v>
      </c>
      <c r="Q22" s="353">
        <v>6300</v>
      </c>
      <c r="R22" s="354">
        <v>7350</v>
      </c>
      <c r="S22" s="355">
        <v>6823</v>
      </c>
      <c r="T22" s="354">
        <v>2949</v>
      </c>
      <c r="U22" s="353">
        <v>5040</v>
      </c>
      <c r="V22" s="354">
        <v>5565</v>
      </c>
      <c r="W22" s="355">
        <v>5266</v>
      </c>
      <c r="X22" s="354">
        <v>10017</v>
      </c>
    </row>
    <row r="23" spans="1:25" ht="10.5" customHeight="1" x14ac:dyDescent="0.15">
      <c r="A23" s="320"/>
      <c r="B23" s="352"/>
      <c r="C23" s="320">
        <v>10</v>
      </c>
      <c r="D23" s="328"/>
      <c r="E23" s="354">
        <v>3150</v>
      </c>
      <c r="F23" s="354">
        <v>3570</v>
      </c>
      <c r="G23" s="354">
        <v>3302.71545422903</v>
      </c>
      <c r="H23" s="354">
        <v>15987.5</v>
      </c>
      <c r="I23" s="354">
        <v>2625</v>
      </c>
      <c r="J23" s="354">
        <v>3150</v>
      </c>
      <c r="K23" s="354">
        <v>2875.9934736072673</v>
      </c>
      <c r="L23" s="354">
        <v>14338.8</v>
      </c>
      <c r="M23" s="354">
        <v>1680</v>
      </c>
      <c r="N23" s="354">
        <v>1942.5</v>
      </c>
      <c r="O23" s="354">
        <v>1730.5610437445691</v>
      </c>
      <c r="P23" s="354">
        <v>12801.6</v>
      </c>
      <c r="Q23" s="354">
        <v>6300</v>
      </c>
      <c r="R23" s="354">
        <v>7140</v>
      </c>
      <c r="S23" s="354">
        <v>6690.5076152539405</v>
      </c>
      <c r="T23" s="354">
        <v>2779.3</v>
      </c>
      <c r="U23" s="354">
        <v>5040</v>
      </c>
      <c r="V23" s="354">
        <v>5985</v>
      </c>
      <c r="W23" s="354">
        <v>5376.2700608519272</v>
      </c>
      <c r="X23" s="354">
        <v>10883.6</v>
      </c>
    </row>
    <row r="24" spans="1:25" ht="10.5" customHeight="1" x14ac:dyDescent="0.15">
      <c r="A24" s="320"/>
      <c r="B24" s="352"/>
      <c r="C24" s="320">
        <v>11</v>
      </c>
      <c r="D24" s="328"/>
      <c r="E24" s="354">
        <v>3360</v>
      </c>
      <c r="F24" s="354">
        <v>3990</v>
      </c>
      <c r="G24" s="354">
        <v>3573.1467591707406</v>
      </c>
      <c r="H24" s="354">
        <v>20246.8</v>
      </c>
      <c r="I24" s="354">
        <v>2625</v>
      </c>
      <c r="J24" s="354">
        <v>3202.5</v>
      </c>
      <c r="K24" s="354">
        <v>2806.2195378151273</v>
      </c>
      <c r="L24" s="354">
        <v>17624.8</v>
      </c>
      <c r="M24" s="354">
        <v>1653.75</v>
      </c>
      <c r="N24" s="354">
        <v>1890</v>
      </c>
      <c r="O24" s="354">
        <v>1715.9387024394905</v>
      </c>
      <c r="P24" s="360">
        <v>14556.4</v>
      </c>
      <c r="Q24" s="354">
        <v>6615</v>
      </c>
      <c r="R24" s="354">
        <v>7350</v>
      </c>
      <c r="S24" s="354">
        <v>6927.8615794349244</v>
      </c>
      <c r="T24" s="360">
        <v>3995.4</v>
      </c>
      <c r="U24" s="354">
        <v>5250</v>
      </c>
      <c r="V24" s="354">
        <v>5985</v>
      </c>
      <c r="W24" s="354">
        <v>5520.6076873417096</v>
      </c>
      <c r="X24" s="360">
        <v>12500.8</v>
      </c>
    </row>
    <row r="25" spans="1:25" ht="10.5" customHeight="1" x14ac:dyDescent="0.15">
      <c r="A25" s="320"/>
      <c r="B25" s="356"/>
      <c r="C25" s="326">
        <v>12</v>
      </c>
      <c r="D25" s="342"/>
      <c r="E25" s="358">
        <v>3780</v>
      </c>
      <c r="F25" s="358">
        <v>4410</v>
      </c>
      <c r="G25" s="358">
        <v>3981.6666753844538</v>
      </c>
      <c r="H25" s="358">
        <v>28809.8</v>
      </c>
      <c r="I25" s="358">
        <v>2730</v>
      </c>
      <c r="J25" s="358">
        <v>3318</v>
      </c>
      <c r="K25" s="358">
        <v>2940.0097033545871</v>
      </c>
      <c r="L25" s="358">
        <v>29330.400000000001</v>
      </c>
      <c r="M25" s="358">
        <v>1680</v>
      </c>
      <c r="N25" s="358">
        <v>1974</v>
      </c>
      <c r="O25" s="358">
        <v>1814.201083537225</v>
      </c>
      <c r="P25" s="358">
        <v>19445.2</v>
      </c>
      <c r="Q25" s="358">
        <v>6720</v>
      </c>
      <c r="R25" s="358">
        <v>7581</v>
      </c>
      <c r="S25" s="358">
        <v>6915.6075743796318</v>
      </c>
      <c r="T25" s="358">
        <v>8144.3</v>
      </c>
      <c r="U25" s="358">
        <v>5355</v>
      </c>
      <c r="V25" s="359">
        <v>6300</v>
      </c>
      <c r="W25" s="359">
        <v>5662.3653199933078</v>
      </c>
      <c r="X25" s="361">
        <v>23294.7</v>
      </c>
    </row>
    <row r="26" spans="1:25" ht="12" customHeight="1" x14ac:dyDescent="0.15">
      <c r="A26" s="328"/>
      <c r="B26" s="362"/>
      <c r="C26" s="363" t="s">
        <v>278</v>
      </c>
      <c r="D26" s="364"/>
      <c r="E26" s="365" t="s">
        <v>131</v>
      </c>
      <c r="F26" s="366"/>
      <c r="G26" s="366"/>
      <c r="H26" s="367"/>
      <c r="I26" s="365" t="s">
        <v>132</v>
      </c>
      <c r="J26" s="366"/>
      <c r="K26" s="366"/>
      <c r="L26" s="367"/>
      <c r="M26" s="365" t="s">
        <v>133</v>
      </c>
      <c r="N26" s="366"/>
      <c r="O26" s="366"/>
      <c r="P26" s="367"/>
      <c r="Q26" s="365" t="s">
        <v>134</v>
      </c>
      <c r="R26" s="366"/>
      <c r="S26" s="366"/>
      <c r="T26" s="367"/>
      <c r="U26" s="365" t="s">
        <v>139</v>
      </c>
      <c r="V26" s="366"/>
      <c r="W26" s="366"/>
      <c r="X26" s="367"/>
      <c r="Y26" s="320"/>
    </row>
    <row r="27" spans="1:25" ht="12" customHeight="1" x14ac:dyDescent="0.15">
      <c r="A27" s="328"/>
      <c r="B27" s="335" t="s">
        <v>281</v>
      </c>
      <c r="C27" s="336"/>
      <c r="D27" s="337"/>
      <c r="E27" s="338" t="s">
        <v>125</v>
      </c>
      <c r="F27" s="339" t="s">
        <v>126</v>
      </c>
      <c r="G27" s="340" t="s">
        <v>127</v>
      </c>
      <c r="H27" s="339" t="s">
        <v>128</v>
      </c>
      <c r="I27" s="338" t="s">
        <v>125</v>
      </c>
      <c r="J27" s="339" t="s">
        <v>126</v>
      </c>
      <c r="K27" s="340" t="s">
        <v>127</v>
      </c>
      <c r="L27" s="339" t="s">
        <v>128</v>
      </c>
      <c r="M27" s="338" t="s">
        <v>125</v>
      </c>
      <c r="N27" s="339" t="s">
        <v>126</v>
      </c>
      <c r="O27" s="340" t="s">
        <v>127</v>
      </c>
      <c r="P27" s="339" t="s">
        <v>128</v>
      </c>
      <c r="Q27" s="338" t="s">
        <v>125</v>
      </c>
      <c r="R27" s="339" t="s">
        <v>126</v>
      </c>
      <c r="S27" s="340" t="s">
        <v>127</v>
      </c>
      <c r="T27" s="339" t="s">
        <v>128</v>
      </c>
      <c r="U27" s="338" t="s">
        <v>125</v>
      </c>
      <c r="V27" s="339" t="s">
        <v>126</v>
      </c>
      <c r="W27" s="340" t="s">
        <v>127</v>
      </c>
      <c r="X27" s="339" t="s">
        <v>128</v>
      </c>
      <c r="Y27" s="320"/>
    </row>
    <row r="28" spans="1:25" x14ac:dyDescent="0.15">
      <c r="A28" s="328"/>
      <c r="B28" s="341"/>
      <c r="C28" s="326"/>
      <c r="D28" s="342"/>
      <c r="E28" s="343"/>
      <c r="F28" s="344"/>
      <c r="G28" s="345" t="s">
        <v>129</v>
      </c>
      <c r="H28" s="344"/>
      <c r="I28" s="343"/>
      <c r="J28" s="344"/>
      <c r="K28" s="345" t="s">
        <v>129</v>
      </c>
      <c r="L28" s="344"/>
      <c r="M28" s="343"/>
      <c r="N28" s="344"/>
      <c r="O28" s="345" t="s">
        <v>129</v>
      </c>
      <c r="P28" s="344"/>
      <c r="Q28" s="343"/>
      <c r="R28" s="344"/>
      <c r="S28" s="345" t="s">
        <v>129</v>
      </c>
      <c r="T28" s="344"/>
      <c r="U28" s="343"/>
      <c r="V28" s="344"/>
      <c r="W28" s="345" t="s">
        <v>129</v>
      </c>
      <c r="X28" s="344"/>
      <c r="Y28" s="320"/>
    </row>
    <row r="29" spans="1:25" ht="10.5" customHeight="1" x14ac:dyDescent="0.15">
      <c r="A29" s="328"/>
      <c r="B29" s="346" t="s">
        <v>95</v>
      </c>
      <c r="C29" s="347">
        <v>17</v>
      </c>
      <c r="D29" s="348" t="s">
        <v>96</v>
      </c>
      <c r="E29" s="349">
        <v>6188</v>
      </c>
      <c r="F29" s="350">
        <v>7350</v>
      </c>
      <c r="G29" s="351">
        <v>6737</v>
      </c>
      <c r="H29" s="350">
        <v>50960</v>
      </c>
      <c r="I29" s="349">
        <v>1838</v>
      </c>
      <c r="J29" s="350">
        <v>2730</v>
      </c>
      <c r="K29" s="351">
        <v>2214</v>
      </c>
      <c r="L29" s="350">
        <v>313592</v>
      </c>
      <c r="M29" s="349">
        <v>2625</v>
      </c>
      <c r="N29" s="350">
        <v>3360</v>
      </c>
      <c r="O29" s="351">
        <v>2884</v>
      </c>
      <c r="P29" s="350">
        <v>32548</v>
      </c>
      <c r="Q29" s="349">
        <v>2730</v>
      </c>
      <c r="R29" s="350">
        <v>3255</v>
      </c>
      <c r="S29" s="351">
        <v>2937</v>
      </c>
      <c r="T29" s="350">
        <v>43462</v>
      </c>
      <c r="U29" s="349">
        <v>2730</v>
      </c>
      <c r="V29" s="350">
        <v>3257</v>
      </c>
      <c r="W29" s="351">
        <v>2954</v>
      </c>
      <c r="X29" s="350">
        <v>42914</v>
      </c>
      <c r="Y29" s="320"/>
    </row>
    <row r="30" spans="1:25" ht="11.1" customHeight="1" x14ac:dyDescent="0.15">
      <c r="A30" s="328"/>
      <c r="B30" s="352"/>
      <c r="C30" s="320">
        <v>18</v>
      </c>
      <c r="D30" s="328"/>
      <c r="E30" s="353" t="s">
        <v>282</v>
      </c>
      <c r="F30" s="354" t="s">
        <v>282</v>
      </c>
      <c r="G30" s="355" t="s">
        <v>282</v>
      </c>
      <c r="H30" s="354">
        <v>1728</v>
      </c>
      <c r="I30" s="353">
        <v>1838</v>
      </c>
      <c r="J30" s="354">
        <v>2681</v>
      </c>
      <c r="K30" s="355">
        <v>2159</v>
      </c>
      <c r="L30" s="354">
        <v>250165</v>
      </c>
      <c r="M30" s="353">
        <v>2625</v>
      </c>
      <c r="N30" s="354">
        <v>3318</v>
      </c>
      <c r="O30" s="355">
        <v>2819</v>
      </c>
      <c r="P30" s="354">
        <v>31930</v>
      </c>
      <c r="Q30" s="353">
        <v>2831</v>
      </c>
      <c r="R30" s="354">
        <v>3318</v>
      </c>
      <c r="S30" s="355">
        <v>3004</v>
      </c>
      <c r="T30" s="354">
        <v>48058</v>
      </c>
      <c r="U30" s="353">
        <v>2783</v>
      </c>
      <c r="V30" s="354">
        <v>3318</v>
      </c>
      <c r="W30" s="355">
        <v>2965</v>
      </c>
      <c r="X30" s="354">
        <v>26686</v>
      </c>
      <c r="Y30" s="320"/>
    </row>
    <row r="31" spans="1:25" ht="11.1" customHeight="1" x14ac:dyDescent="0.15">
      <c r="A31" s="328"/>
      <c r="B31" s="352"/>
      <c r="C31" s="320">
        <v>19</v>
      </c>
      <c r="D31" s="328"/>
      <c r="E31" s="353" t="s">
        <v>282</v>
      </c>
      <c r="F31" s="354" t="s">
        <v>282</v>
      </c>
      <c r="G31" s="355" t="s">
        <v>282</v>
      </c>
      <c r="H31" s="354">
        <v>1405</v>
      </c>
      <c r="I31" s="353">
        <v>1680</v>
      </c>
      <c r="J31" s="354">
        <v>2415</v>
      </c>
      <c r="K31" s="355">
        <v>2074</v>
      </c>
      <c r="L31" s="354">
        <v>257990</v>
      </c>
      <c r="M31" s="353">
        <v>2573</v>
      </c>
      <c r="N31" s="354">
        <v>3045</v>
      </c>
      <c r="O31" s="355">
        <v>2747</v>
      </c>
      <c r="P31" s="354">
        <v>38057</v>
      </c>
      <c r="Q31" s="353">
        <v>2730</v>
      </c>
      <c r="R31" s="354">
        <v>3224</v>
      </c>
      <c r="S31" s="355">
        <v>2930</v>
      </c>
      <c r="T31" s="354">
        <v>48015</v>
      </c>
      <c r="U31" s="353">
        <v>2730</v>
      </c>
      <c r="V31" s="354">
        <v>3297</v>
      </c>
      <c r="W31" s="355">
        <v>2895</v>
      </c>
      <c r="X31" s="354">
        <v>40294</v>
      </c>
      <c r="Y31" s="320"/>
    </row>
    <row r="32" spans="1:25" ht="11.1" customHeight="1" x14ac:dyDescent="0.15">
      <c r="A32" s="328"/>
      <c r="B32" s="352"/>
      <c r="C32" s="320">
        <v>20</v>
      </c>
      <c r="D32" s="328"/>
      <c r="E32" s="353" t="s">
        <v>282</v>
      </c>
      <c r="F32" s="354" t="s">
        <v>282</v>
      </c>
      <c r="G32" s="355" t="s">
        <v>282</v>
      </c>
      <c r="H32" s="354">
        <v>369</v>
      </c>
      <c r="I32" s="353">
        <v>1470</v>
      </c>
      <c r="J32" s="354">
        <v>2360</v>
      </c>
      <c r="K32" s="355">
        <v>1973</v>
      </c>
      <c r="L32" s="354">
        <v>221000</v>
      </c>
      <c r="M32" s="353">
        <v>2468</v>
      </c>
      <c r="N32" s="354">
        <v>3150</v>
      </c>
      <c r="O32" s="355">
        <v>2788</v>
      </c>
      <c r="P32" s="354">
        <v>39140</v>
      </c>
      <c r="Q32" s="353">
        <v>2573</v>
      </c>
      <c r="R32" s="354">
        <v>3350</v>
      </c>
      <c r="S32" s="355">
        <v>2913</v>
      </c>
      <c r="T32" s="354">
        <v>46063</v>
      </c>
      <c r="U32" s="353">
        <v>2583</v>
      </c>
      <c r="V32" s="354">
        <v>3350</v>
      </c>
      <c r="W32" s="355">
        <v>2865</v>
      </c>
      <c r="X32" s="354">
        <v>43385</v>
      </c>
      <c r="Y32" s="320"/>
    </row>
    <row r="33" spans="1:25" ht="11.1" customHeight="1" x14ac:dyDescent="0.15">
      <c r="A33" s="328"/>
      <c r="B33" s="356"/>
      <c r="C33" s="326">
        <v>21</v>
      </c>
      <c r="D33" s="342"/>
      <c r="E33" s="357" t="s">
        <v>282</v>
      </c>
      <c r="F33" s="358" t="s">
        <v>282</v>
      </c>
      <c r="G33" s="359" t="s">
        <v>282</v>
      </c>
      <c r="H33" s="358">
        <v>227</v>
      </c>
      <c r="I33" s="357">
        <v>1260</v>
      </c>
      <c r="J33" s="358">
        <v>2310</v>
      </c>
      <c r="K33" s="359">
        <v>1737</v>
      </c>
      <c r="L33" s="358">
        <v>260981</v>
      </c>
      <c r="M33" s="357">
        <v>2121</v>
      </c>
      <c r="N33" s="358">
        <v>3192</v>
      </c>
      <c r="O33" s="359">
        <v>2489</v>
      </c>
      <c r="P33" s="358">
        <v>38208</v>
      </c>
      <c r="Q33" s="357">
        <v>2451</v>
      </c>
      <c r="R33" s="358">
        <v>3255</v>
      </c>
      <c r="S33" s="359">
        <v>2809</v>
      </c>
      <c r="T33" s="358">
        <v>48413</v>
      </c>
      <c r="U33" s="357">
        <v>2415</v>
      </c>
      <c r="V33" s="358">
        <v>3234</v>
      </c>
      <c r="W33" s="359">
        <v>2755</v>
      </c>
      <c r="X33" s="358">
        <v>41722</v>
      </c>
      <c r="Y33" s="320"/>
    </row>
    <row r="34" spans="1:25" ht="11.1" customHeight="1" x14ac:dyDescent="0.15">
      <c r="A34" s="328"/>
      <c r="B34" s="352"/>
      <c r="C34" s="320">
        <v>12</v>
      </c>
      <c r="D34" s="328"/>
      <c r="E34" s="353" t="s">
        <v>282</v>
      </c>
      <c r="F34" s="354" t="s">
        <v>282</v>
      </c>
      <c r="G34" s="355" t="s">
        <v>282</v>
      </c>
      <c r="H34" s="354">
        <v>162</v>
      </c>
      <c r="I34" s="353">
        <v>1260</v>
      </c>
      <c r="J34" s="354">
        <v>1680</v>
      </c>
      <c r="K34" s="355">
        <v>1523</v>
      </c>
      <c r="L34" s="354">
        <v>33695</v>
      </c>
      <c r="M34" s="353">
        <v>2416</v>
      </c>
      <c r="N34" s="354">
        <v>2835</v>
      </c>
      <c r="O34" s="355">
        <v>2577</v>
      </c>
      <c r="P34" s="354">
        <v>7159</v>
      </c>
      <c r="Q34" s="353">
        <v>2730</v>
      </c>
      <c r="R34" s="354">
        <v>2940</v>
      </c>
      <c r="S34" s="355">
        <v>2809</v>
      </c>
      <c r="T34" s="354">
        <v>5960</v>
      </c>
      <c r="U34" s="353">
        <v>2730</v>
      </c>
      <c r="V34" s="354">
        <v>3035</v>
      </c>
      <c r="W34" s="355">
        <v>2874</v>
      </c>
      <c r="X34" s="354">
        <v>5501</v>
      </c>
      <c r="Y34" s="320"/>
    </row>
    <row r="35" spans="1:25" ht="11.1" customHeight="1" x14ac:dyDescent="0.15">
      <c r="A35" s="328"/>
      <c r="B35" s="352" t="s">
        <v>99</v>
      </c>
      <c r="C35" s="320">
        <v>1</v>
      </c>
      <c r="D35" s="328" t="s">
        <v>2</v>
      </c>
      <c r="E35" s="353" t="s">
        <v>282</v>
      </c>
      <c r="F35" s="354" t="s">
        <v>282</v>
      </c>
      <c r="G35" s="355" t="s">
        <v>282</v>
      </c>
      <c r="H35" s="354" t="s">
        <v>282</v>
      </c>
      <c r="I35" s="353">
        <v>1365</v>
      </c>
      <c r="J35" s="354">
        <v>1680</v>
      </c>
      <c r="K35" s="355">
        <v>1504</v>
      </c>
      <c r="L35" s="354">
        <v>20687</v>
      </c>
      <c r="M35" s="353">
        <v>2418</v>
      </c>
      <c r="N35" s="354">
        <v>2835</v>
      </c>
      <c r="O35" s="355">
        <v>2483</v>
      </c>
      <c r="P35" s="354">
        <v>2584</v>
      </c>
      <c r="Q35" s="353">
        <v>2625</v>
      </c>
      <c r="R35" s="354">
        <v>2940</v>
      </c>
      <c r="S35" s="355">
        <v>2821</v>
      </c>
      <c r="T35" s="354">
        <v>2990</v>
      </c>
      <c r="U35" s="353">
        <v>2625</v>
      </c>
      <c r="V35" s="354">
        <v>3003</v>
      </c>
      <c r="W35" s="355">
        <v>2830</v>
      </c>
      <c r="X35" s="354">
        <v>3454</v>
      </c>
      <c r="Y35" s="320"/>
    </row>
    <row r="36" spans="1:25" ht="11.1" customHeight="1" x14ac:dyDescent="0.15">
      <c r="A36" s="328"/>
      <c r="B36" s="352"/>
      <c r="C36" s="320">
        <v>2</v>
      </c>
      <c r="D36" s="328"/>
      <c r="E36" s="353" t="s">
        <v>282</v>
      </c>
      <c r="F36" s="354" t="s">
        <v>282</v>
      </c>
      <c r="G36" s="355" t="s">
        <v>282</v>
      </c>
      <c r="H36" s="354">
        <v>56</v>
      </c>
      <c r="I36" s="353">
        <v>1470</v>
      </c>
      <c r="J36" s="354">
        <v>1822</v>
      </c>
      <c r="K36" s="355">
        <v>1573</v>
      </c>
      <c r="L36" s="354">
        <v>16309</v>
      </c>
      <c r="M36" s="353">
        <v>2533</v>
      </c>
      <c r="N36" s="354">
        <v>2835</v>
      </c>
      <c r="O36" s="355">
        <v>2609</v>
      </c>
      <c r="P36" s="354">
        <v>2082</v>
      </c>
      <c r="Q36" s="353">
        <v>2716</v>
      </c>
      <c r="R36" s="354">
        <v>3036</v>
      </c>
      <c r="S36" s="355">
        <v>2815</v>
      </c>
      <c r="T36" s="354">
        <v>2571</v>
      </c>
      <c r="U36" s="353">
        <v>2763</v>
      </c>
      <c r="V36" s="354">
        <v>3276</v>
      </c>
      <c r="W36" s="355">
        <v>2838</v>
      </c>
      <c r="X36" s="354">
        <v>1927</v>
      </c>
      <c r="Y36" s="320"/>
    </row>
    <row r="37" spans="1:25" ht="11.1" customHeight="1" x14ac:dyDescent="0.15">
      <c r="A37" s="328"/>
      <c r="B37" s="352"/>
      <c r="C37" s="320">
        <v>3</v>
      </c>
      <c r="D37" s="328"/>
      <c r="E37" s="353" t="s">
        <v>282</v>
      </c>
      <c r="F37" s="354" t="s">
        <v>282</v>
      </c>
      <c r="G37" s="355" t="s">
        <v>282</v>
      </c>
      <c r="H37" s="354" t="s">
        <v>282</v>
      </c>
      <c r="I37" s="353">
        <v>1575</v>
      </c>
      <c r="J37" s="354">
        <v>1995</v>
      </c>
      <c r="K37" s="355">
        <v>1725</v>
      </c>
      <c r="L37" s="354">
        <v>21898</v>
      </c>
      <c r="M37" s="353">
        <v>2258</v>
      </c>
      <c r="N37" s="354">
        <v>2520</v>
      </c>
      <c r="O37" s="355">
        <v>2341</v>
      </c>
      <c r="P37" s="354">
        <v>2446</v>
      </c>
      <c r="Q37" s="353">
        <v>2468</v>
      </c>
      <c r="R37" s="354">
        <v>2834</v>
      </c>
      <c r="S37" s="355">
        <v>2686</v>
      </c>
      <c r="T37" s="354">
        <v>3158</v>
      </c>
      <c r="U37" s="353">
        <v>2520</v>
      </c>
      <c r="V37" s="354">
        <v>2940</v>
      </c>
      <c r="W37" s="355">
        <v>2667</v>
      </c>
      <c r="X37" s="354">
        <v>2904</v>
      </c>
      <c r="Y37" s="320"/>
    </row>
    <row r="38" spans="1:25" ht="11.1" customHeight="1" x14ac:dyDescent="0.15">
      <c r="A38" s="328"/>
      <c r="B38" s="352"/>
      <c r="C38" s="320">
        <v>4</v>
      </c>
      <c r="D38" s="328"/>
      <c r="E38" s="353" t="s">
        <v>282</v>
      </c>
      <c r="F38" s="354" t="s">
        <v>282</v>
      </c>
      <c r="G38" s="355" t="s">
        <v>282</v>
      </c>
      <c r="H38" s="354">
        <v>58</v>
      </c>
      <c r="I38" s="353">
        <v>1680</v>
      </c>
      <c r="J38" s="354">
        <v>2087</v>
      </c>
      <c r="K38" s="355">
        <v>1807</v>
      </c>
      <c r="L38" s="354">
        <v>20265</v>
      </c>
      <c r="M38" s="353">
        <v>2324</v>
      </c>
      <c r="N38" s="354">
        <v>2730</v>
      </c>
      <c r="O38" s="355">
        <v>2456</v>
      </c>
      <c r="P38" s="354">
        <v>3062</v>
      </c>
      <c r="Q38" s="353">
        <v>2625</v>
      </c>
      <c r="R38" s="354">
        <v>2942</v>
      </c>
      <c r="S38" s="355">
        <v>2808</v>
      </c>
      <c r="T38" s="354">
        <v>3837</v>
      </c>
      <c r="U38" s="353">
        <v>2630</v>
      </c>
      <c r="V38" s="354">
        <v>3077</v>
      </c>
      <c r="W38" s="355">
        <v>2734</v>
      </c>
      <c r="X38" s="354">
        <v>3781</v>
      </c>
      <c r="Y38" s="320"/>
    </row>
    <row r="39" spans="1:25" ht="11.1" customHeight="1" x14ac:dyDescent="0.15">
      <c r="A39" s="328"/>
      <c r="B39" s="352"/>
      <c r="C39" s="320">
        <v>5</v>
      </c>
      <c r="D39" s="328"/>
      <c r="E39" s="353" t="s">
        <v>282</v>
      </c>
      <c r="F39" s="354" t="s">
        <v>282</v>
      </c>
      <c r="G39" s="355" t="s">
        <v>282</v>
      </c>
      <c r="H39" s="354">
        <v>24</v>
      </c>
      <c r="I39" s="353">
        <v>1680</v>
      </c>
      <c r="J39" s="354">
        <v>1995</v>
      </c>
      <c r="K39" s="355">
        <v>1826</v>
      </c>
      <c r="L39" s="354">
        <v>20600</v>
      </c>
      <c r="M39" s="353">
        <v>2322</v>
      </c>
      <c r="N39" s="354">
        <v>2741</v>
      </c>
      <c r="O39" s="355">
        <v>2415</v>
      </c>
      <c r="P39" s="354">
        <v>2481</v>
      </c>
      <c r="Q39" s="353">
        <v>2631</v>
      </c>
      <c r="R39" s="354">
        <v>2968</v>
      </c>
      <c r="S39" s="355">
        <v>2831</v>
      </c>
      <c r="T39" s="354">
        <v>4492</v>
      </c>
      <c r="U39" s="353">
        <v>2625</v>
      </c>
      <c r="V39" s="354">
        <v>2782</v>
      </c>
      <c r="W39" s="355">
        <v>2689</v>
      </c>
      <c r="X39" s="354">
        <v>3727</v>
      </c>
      <c r="Y39" s="320"/>
    </row>
    <row r="40" spans="1:25" ht="11.1" customHeight="1" x14ac:dyDescent="0.15">
      <c r="A40" s="328"/>
      <c r="B40" s="352"/>
      <c r="C40" s="320">
        <v>6</v>
      </c>
      <c r="D40" s="328"/>
      <c r="E40" s="353" t="s">
        <v>282</v>
      </c>
      <c r="F40" s="354" t="s">
        <v>282</v>
      </c>
      <c r="G40" s="360" t="s">
        <v>282</v>
      </c>
      <c r="H40" s="354">
        <v>302</v>
      </c>
      <c r="I40" s="353">
        <v>1680</v>
      </c>
      <c r="J40" s="354">
        <v>1890</v>
      </c>
      <c r="K40" s="355">
        <v>1780</v>
      </c>
      <c r="L40" s="354">
        <v>20624</v>
      </c>
      <c r="M40" s="353">
        <v>2100</v>
      </c>
      <c r="N40" s="354">
        <v>2480</v>
      </c>
      <c r="O40" s="360">
        <v>2269</v>
      </c>
      <c r="P40" s="354">
        <v>2561</v>
      </c>
      <c r="Q40" s="353">
        <v>2436</v>
      </c>
      <c r="R40" s="354">
        <v>2730</v>
      </c>
      <c r="S40" s="355">
        <v>2666</v>
      </c>
      <c r="T40" s="354">
        <v>3543</v>
      </c>
      <c r="U40" s="353">
        <v>2622</v>
      </c>
      <c r="V40" s="354">
        <v>2856</v>
      </c>
      <c r="W40" s="355">
        <v>2709</v>
      </c>
      <c r="X40" s="354">
        <v>2847</v>
      </c>
      <c r="Y40" s="320"/>
    </row>
    <row r="41" spans="1:25" ht="11.1" customHeight="1" x14ac:dyDescent="0.15">
      <c r="A41" s="328"/>
      <c r="B41" s="352"/>
      <c r="C41" s="320">
        <v>7</v>
      </c>
      <c r="D41" s="328"/>
      <c r="E41" s="353" t="s">
        <v>282</v>
      </c>
      <c r="F41" s="354" t="s">
        <v>282</v>
      </c>
      <c r="G41" s="360" t="s">
        <v>282</v>
      </c>
      <c r="H41" s="354" t="s">
        <v>282</v>
      </c>
      <c r="I41" s="353">
        <v>1785</v>
      </c>
      <c r="J41" s="354">
        <v>2108</v>
      </c>
      <c r="K41" s="355">
        <v>1902</v>
      </c>
      <c r="L41" s="354">
        <v>16817</v>
      </c>
      <c r="M41" s="353">
        <v>2202</v>
      </c>
      <c r="N41" s="354">
        <v>2604</v>
      </c>
      <c r="O41" s="360">
        <v>2311</v>
      </c>
      <c r="P41" s="354">
        <v>2541</v>
      </c>
      <c r="Q41" s="353">
        <v>2421</v>
      </c>
      <c r="R41" s="354">
        <v>2730</v>
      </c>
      <c r="S41" s="355">
        <v>2595</v>
      </c>
      <c r="T41" s="354">
        <v>3230</v>
      </c>
      <c r="U41" s="353">
        <v>2604</v>
      </c>
      <c r="V41" s="354">
        <v>2856</v>
      </c>
      <c r="W41" s="355">
        <v>2718</v>
      </c>
      <c r="X41" s="354">
        <v>3047</v>
      </c>
      <c r="Y41" s="320"/>
    </row>
    <row r="42" spans="1:25" ht="11.1" customHeight="1" x14ac:dyDescent="0.15">
      <c r="A42" s="328"/>
      <c r="B42" s="352"/>
      <c r="C42" s="320">
        <v>8</v>
      </c>
      <c r="D42" s="328"/>
      <c r="E42" s="353" t="s">
        <v>282</v>
      </c>
      <c r="F42" s="354" t="s">
        <v>282</v>
      </c>
      <c r="G42" s="360" t="s">
        <v>282</v>
      </c>
      <c r="H42" s="354">
        <v>8535</v>
      </c>
      <c r="I42" s="353">
        <v>1680</v>
      </c>
      <c r="J42" s="354">
        <v>1975</v>
      </c>
      <c r="K42" s="355">
        <v>1812</v>
      </c>
      <c r="L42" s="354">
        <v>23314</v>
      </c>
      <c r="M42" s="353">
        <v>2310</v>
      </c>
      <c r="N42" s="354">
        <v>2573</v>
      </c>
      <c r="O42" s="360">
        <v>2404</v>
      </c>
      <c r="P42" s="354">
        <v>3247</v>
      </c>
      <c r="Q42" s="353">
        <v>2520</v>
      </c>
      <c r="R42" s="354">
        <v>2856</v>
      </c>
      <c r="S42" s="355">
        <v>2718</v>
      </c>
      <c r="T42" s="354">
        <v>5337</v>
      </c>
      <c r="U42" s="353">
        <v>2520</v>
      </c>
      <c r="V42" s="354">
        <v>2972</v>
      </c>
      <c r="W42" s="355">
        <v>2698</v>
      </c>
      <c r="X42" s="354">
        <v>4293</v>
      </c>
      <c r="Y42" s="320"/>
    </row>
    <row r="43" spans="1:25" ht="11.1" customHeight="1" x14ac:dyDescent="0.15">
      <c r="A43" s="328"/>
      <c r="B43" s="352"/>
      <c r="C43" s="320">
        <v>9</v>
      </c>
      <c r="D43" s="328"/>
      <c r="E43" s="353" t="s">
        <v>282</v>
      </c>
      <c r="F43" s="354" t="s">
        <v>282</v>
      </c>
      <c r="G43" s="360" t="s">
        <v>282</v>
      </c>
      <c r="H43" s="354">
        <v>55</v>
      </c>
      <c r="I43" s="353">
        <v>1575</v>
      </c>
      <c r="J43" s="354">
        <v>1947</v>
      </c>
      <c r="K43" s="355">
        <v>1762</v>
      </c>
      <c r="L43" s="354">
        <v>19135</v>
      </c>
      <c r="M43" s="353">
        <v>2310</v>
      </c>
      <c r="N43" s="354">
        <v>2730</v>
      </c>
      <c r="O43" s="360">
        <v>2491</v>
      </c>
      <c r="P43" s="354">
        <v>2009</v>
      </c>
      <c r="Q43" s="353">
        <v>2615</v>
      </c>
      <c r="R43" s="354">
        <v>2921</v>
      </c>
      <c r="S43" s="355">
        <v>2746</v>
      </c>
      <c r="T43" s="354">
        <v>3517</v>
      </c>
      <c r="U43" s="353">
        <v>2625</v>
      </c>
      <c r="V43" s="354">
        <v>2898</v>
      </c>
      <c r="W43" s="355">
        <v>2758</v>
      </c>
      <c r="X43" s="368">
        <v>3235</v>
      </c>
      <c r="Y43" s="320"/>
    </row>
    <row r="44" spans="1:25" ht="11.1" customHeight="1" x14ac:dyDescent="0.15">
      <c r="A44" s="320"/>
      <c r="B44" s="352"/>
      <c r="C44" s="320">
        <v>10</v>
      </c>
      <c r="D44" s="328"/>
      <c r="E44" s="354">
        <v>0</v>
      </c>
      <c r="F44" s="354">
        <v>0</v>
      </c>
      <c r="G44" s="354">
        <v>0</v>
      </c>
      <c r="H44" s="354">
        <v>0</v>
      </c>
      <c r="I44" s="354">
        <v>1470</v>
      </c>
      <c r="J44" s="354">
        <v>1785</v>
      </c>
      <c r="K44" s="354">
        <v>1603.7806381627688</v>
      </c>
      <c r="L44" s="354">
        <v>18343.7</v>
      </c>
      <c r="M44" s="360">
        <v>2466.4500000000003</v>
      </c>
      <c r="N44" s="354">
        <v>2793</v>
      </c>
      <c r="O44" s="354">
        <v>2500.3440399714491</v>
      </c>
      <c r="P44" s="354">
        <v>2513.1</v>
      </c>
      <c r="Q44" s="354">
        <v>2520</v>
      </c>
      <c r="R44" s="354">
        <v>2924.25</v>
      </c>
      <c r="S44" s="354">
        <v>2679.225058731402</v>
      </c>
      <c r="T44" s="354">
        <v>3463.8</v>
      </c>
      <c r="U44" s="354">
        <v>2520</v>
      </c>
      <c r="V44" s="354">
        <v>2856</v>
      </c>
      <c r="W44" s="354">
        <v>2622.8210784313728</v>
      </c>
      <c r="X44" s="368">
        <v>3163.4</v>
      </c>
      <c r="Y44" s="320"/>
    </row>
    <row r="45" spans="1:25" ht="11.1" customHeight="1" x14ac:dyDescent="0.15">
      <c r="A45" s="320"/>
      <c r="B45" s="352"/>
      <c r="C45" s="320">
        <v>11</v>
      </c>
      <c r="D45" s="328"/>
      <c r="E45" s="354">
        <v>0</v>
      </c>
      <c r="F45" s="354">
        <v>0</v>
      </c>
      <c r="G45" s="354">
        <v>0</v>
      </c>
      <c r="H45" s="354">
        <v>27</v>
      </c>
      <c r="I45" s="354">
        <v>1365</v>
      </c>
      <c r="J45" s="354">
        <v>1680</v>
      </c>
      <c r="K45" s="354">
        <v>1537.0613051376081</v>
      </c>
      <c r="L45" s="354">
        <v>24415.599999999999</v>
      </c>
      <c r="M45" s="354">
        <v>2429.7000000000003</v>
      </c>
      <c r="N45" s="354">
        <v>2940</v>
      </c>
      <c r="O45" s="354">
        <v>2523.3827751196172</v>
      </c>
      <c r="P45" s="354">
        <v>2703.9</v>
      </c>
      <c r="Q45" s="354">
        <v>2541</v>
      </c>
      <c r="R45" s="354">
        <v>2982</v>
      </c>
      <c r="S45" s="354">
        <v>2631.0356783919592</v>
      </c>
      <c r="T45" s="354">
        <v>4305.3999999999996</v>
      </c>
      <c r="U45" s="354">
        <v>2625</v>
      </c>
      <c r="V45" s="354">
        <v>2982</v>
      </c>
      <c r="W45" s="360">
        <v>2816.9257592800905</v>
      </c>
      <c r="X45" s="369">
        <v>3707.7</v>
      </c>
      <c r="Y45" s="320"/>
    </row>
    <row r="46" spans="1:25" ht="11.1" customHeight="1" x14ac:dyDescent="0.15">
      <c r="A46" s="320"/>
      <c r="B46" s="356"/>
      <c r="C46" s="326">
        <v>12</v>
      </c>
      <c r="D46" s="342"/>
      <c r="E46" s="358">
        <v>0</v>
      </c>
      <c r="F46" s="358">
        <v>0</v>
      </c>
      <c r="G46" s="358">
        <v>0</v>
      </c>
      <c r="H46" s="358">
        <v>0</v>
      </c>
      <c r="I46" s="358">
        <v>1365</v>
      </c>
      <c r="J46" s="358">
        <v>1680</v>
      </c>
      <c r="K46" s="358">
        <v>1542.473484155538</v>
      </c>
      <c r="L46" s="358">
        <v>29006.3</v>
      </c>
      <c r="M46" s="358">
        <v>2415</v>
      </c>
      <c r="N46" s="358">
        <v>2688</v>
      </c>
      <c r="O46" s="358">
        <v>2573.5783314977971</v>
      </c>
      <c r="P46" s="358">
        <v>6386.7</v>
      </c>
      <c r="Q46" s="358">
        <v>2467.5</v>
      </c>
      <c r="R46" s="358">
        <v>2775.15</v>
      </c>
      <c r="S46" s="358">
        <v>2625.3420059582918</v>
      </c>
      <c r="T46" s="358">
        <v>5032.2</v>
      </c>
      <c r="U46" s="358">
        <v>2499</v>
      </c>
      <c r="V46" s="358">
        <v>2866.5</v>
      </c>
      <c r="W46" s="358">
        <v>2699.9426382660695</v>
      </c>
      <c r="X46" s="370">
        <v>5322</v>
      </c>
      <c r="Y46" s="320"/>
    </row>
    <row r="47" spans="1:25" ht="3.75" customHeight="1" x14ac:dyDescent="0.15">
      <c r="B47" s="371"/>
      <c r="C47" s="372"/>
      <c r="D47" s="371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</row>
    <row r="48" spans="1:25" x14ac:dyDescent="0.15">
      <c r="B48" s="373" t="s">
        <v>135</v>
      </c>
      <c r="C48" s="317" t="s">
        <v>136</v>
      </c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</row>
    <row r="49" spans="2:24" x14ac:dyDescent="0.15">
      <c r="B49" s="374" t="s">
        <v>1</v>
      </c>
      <c r="C49" s="317" t="s">
        <v>283</v>
      </c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</row>
    <row r="50" spans="2:24" x14ac:dyDescent="0.15">
      <c r="B50" s="374" t="s">
        <v>219</v>
      </c>
      <c r="C50" s="317" t="s">
        <v>137</v>
      </c>
    </row>
    <row r="51" spans="2:24" x14ac:dyDescent="0.15">
      <c r="B51" s="374"/>
    </row>
  </sheetData>
  <phoneticPr fontId="5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52"/>
  <sheetViews>
    <sheetView zoomScale="75" workbookViewId="0"/>
  </sheetViews>
  <sheetFormatPr defaultColWidth="7.5" defaultRowHeight="12" x14ac:dyDescent="0.15"/>
  <cols>
    <col min="1" max="1" width="1.625" style="317" customWidth="1"/>
    <col min="2" max="2" width="4.625" style="317" customWidth="1"/>
    <col min="3" max="4" width="2.875" style="317" customWidth="1"/>
    <col min="5" max="7" width="5.875" style="317" customWidth="1"/>
    <col min="8" max="8" width="7.875" style="317" customWidth="1"/>
    <col min="9" max="11" width="5.875" style="317" customWidth="1"/>
    <col min="12" max="12" width="7.875" style="317" customWidth="1"/>
    <col min="13" max="15" width="5.875" style="317" customWidth="1"/>
    <col min="16" max="16" width="8" style="317" customWidth="1"/>
    <col min="17" max="19" width="5.875" style="317" customWidth="1"/>
    <col min="20" max="20" width="8" style="317" customWidth="1"/>
    <col min="21" max="16384" width="7.5" style="317"/>
  </cols>
  <sheetData>
    <row r="1" spans="1:16" ht="15" customHeight="1" x14ac:dyDescent="0.15">
      <c r="B1" s="375"/>
      <c r="C1" s="376"/>
      <c r="D1" s="376"/>
    </row>
    <row r="2" spans="1:16" ht="12.75" customHeight="1" x14ac:dyDescent="0.15">
      <c r="B2" s="317" t="str">
        <f>近和41!B3&amp;"（つづき）"</f>
        <v>(1)和牛チルド「4」の品目別価格（つづき）</v>
      </c>
      <c r="C2" s="322"/>
      <c r="D2" s="322"/>
    </row>
    <row r="3" spans="1:16" ht="12.75" customHeight="1" x14ac:dyDescent="0.15">
      <c r="B3" s="320"/>
      <c r="C3" s="324"/>
      <c r="D3" s="324"/>
      <c r="E3" s="320"/>
      <c r="F3" s="320"/>
      <c r="G3" s="320"/>
      <c r="H3" s="320"/>
      <c r="I3" s="320"/>
      <c r="J3" s="320"/>
      <c r="P3" s="325" t="s">
        <v>117</v>
      </c>
    </row>
    <row r="4" spans="1:16" ht="3.75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</row>
    <row r="5" spans="1:16" ht="12" customHeight="1" x14ac:dyDescent="0.15">
      <c r="A5" s="328"/>
      <c r="B5" s="329"/>
      <c r="C5" s="330" t="s">
        <v>278</v>
      </c>
      <c r="D5" s="331"/>
      <c r="E5" s="332" t="s">
        <v>140</v>
      </c>
      <c r="F5" s="333"/>
      <c r="G5" s="333"/>
      <c r="H5" s="334"/>
      <c r="I5" s="332" t="s">
        <v>284</v>
      </c>
      <c r="J5" s="333"/>
      <c r="K5" s="333"/>
      <c r="L5" s="334"/>
      <c r="M5" s="332" t="s">
        <v>285</v>
      </c>
      <c r="N5" s="333"/>
      <c r="O5" s="333"/>
      <c r="P5" s="334"/>
    </row>
    <row r="6" spans="1:16" ht="12" customHeight="1" x14ac:dyDescent="0.15">
      <c r="A6" s="328"/>
      <c r="B6" s="335" t="s">
        <v>281</v>
      </c>
      <c r="C6" s="336"/>
      <c r="D6" s="337"/>
      <c r="E6" s="338" t="s">
        <v>125</v>
      </c>
      <c r="F6" s="339" t="s">
        <v>126</v>
      </c>
      <c r="G6" s="340" t="s">
        <v>127</v>
      </c>
      <c r="H6" s="339" t="s">
        <v>128</v>
      </c>
      <c r="I6" s="338" t="s">
        <v>125</v>
      </c>
      <c r="J6" s="339" t="s">
        <v>126</v>
      </c>
      <c r="K6" s="340" t="s">
        <v>127</v>
      </c>
      <c r="L6" s="339" t="s">
        <v>128</v>
      </c>
      <c r="M6" s="338" t="s">
        <v>125</v>
      </c>
      <c r="N6" s="339" t="s">
        <v>126</v>
      </c>
      <c r="O6" s="340" t="s">
        <v>127</v>
      </c>
      <c r="P6" s="339" t="s">
        <v>128</v>
      </c>
    </row>
    <row r="7" spans="1:16" x14ac:dyDescent="0.15">
      <c r="A7" s="328"/>
      <c r="B7" s="341"/>
      <c r="C7" s="326"/>
      <c r="D7" s="342"/>
      <c r="E7" s="343"/>
      <c r="F7" s="344"/>
      <c r="G7" s="345" t="s">
        <v>129</v>
      </c>
      <c r="H7" s="344"/>
      <c r="I7" s="343"/>
      <c r="J7" s="344"/>
      <c r="K7" s="345" t="s">
        <v>129</v>
      </c>
      <c r="L7" s="344"/>
      <c r="M7" s="343"/>
      <c r="N7" s="344"/>
      <c r="O7" s="345" t="s">
        <v>129</v>
      </c>
      <c r="P7" s="344"/>
    </row>
    <row r="8" spans="1:16" x14ac:dyDescent="0.15">
      <c r="A8" s="328"/>
      <c r="B8" s="346" t="s">
        <v>95</v>
      </c>
      <c r="C8" s="347">
        <v>17</v>
      </c>
      <c r="D8" s="348" t="s">
        <v>96</v>
      </c>
      <c r="E8" s="349">
        <v>2389</v>
      </c>
      <c r="F8" s="350">
        <v>3119</v>
      </c>
      <c r="G8" s="351">
        <v>2678</v>
      </c>
      <c r="H8" s="350">
        <v>33179</v>
      </c>
      <c r="I8" s="349">
        <v>1313</v>
      </c>
      <c r="J8" s="350">
        <v>1733</v>
      </c>
      <c r="K8" s="351">
        <v>1555</v>
      </c>
      <c r="L8" s="350">
        <v>64225</v>
      </c>
      <c r="M8" s="349">
        <v>2625</v>
      </c>
      <c r="N8" s="350">
        <v>3360</v>
      </c>
      <c r="O8" s="351">
        <v>2906</v>
      </c>
      <c r="P8" s="350">
        <v>385364</v>
      </c>
    </row>
    <row r="9" spans="1:16" x14ac:dyDescent="0.15">
      <c r="A9" s="328"/>
      <c r="B9" s="352"/>
      <c r="C9" s="320">
        <v>18</v>
      </c>
      <c r="D9" s="328"/>
      <c r="E9" s="353">
        <v>2323</v>
      </c>
      <c r="F9" s="354">
        <v>3192</v>
      </c>
      <c r="G9" s="355">
        <v>2702</v>
      </c>
      <c r="H9" s="354">
        <v>30916</v>
      </c>
      <c r="I9" s="353">
        <v>1313</v>
      </c>
      <c r="J9" s="354">
        <v>1764</v>
      </c>
      <c r="K9" s="355">
        <v>1541</v>
      </c>
      <c r="L9" s="354">
        <v>70274</v>
      </c>
      <c r="M9" s="353">
        <v>2625</v>
      </c>
      <c r="N9" s="354">
        <v>3255</v>
      </c>
      <c r="O9" s="355">
        <v>2919</v>
      </c>
      <c r="P9" s="354">
        <v>432051</v>
      </c>
    </row>
    <row r="10" spans="1:16" x14ac:dyDescent="0.15">
      <c r="A10" s="328"/>
      <c r="B10" s="352"/>
      <c r="C10" s="320">
        <v>19</v>
      </c>
      <c r="D10" s="328"/>
      <c r="E10" s="353">
        <v>2310</v>
      </c>
      <c r="F10" s="354">
        <v>3045</v>
      </c>
      <c r="G10" s="355">
        <v>2479</v>
      </c>
      <c r="H10" s="354">
        <v>40283</v>
      </c>
      <c r="I10" s="353">
        <v>1365</v>
      </c>
      <c r="J10" s="354">
        <v>1722</v>
      </c>
      <c r="K10" s="355">
        <v>1541</v>
      </c>
      <c r="L10" s="354">
        <v>77502</v>
      </c>
      <c r="M10" s="353">
        <v>2625</v>
      </c>
      <c r="N10" s="354">
        <v>3098</v>
      </c>
      <c r="O10" s="355">
        <v>2744</v>
      </c>
      <c r="P10" s="354">
        <v>444100</v>
      </c>
    </row>
    <row r="11" spans="1:16" x14ac:dyDescent="0.15">
      <c r="A11" s="328"/>
      <c r="B11" s="352"/>
      <c r="C11" s="320">
        <v>20</v>
      </c>
      <c r="D11" s="328"/>
      <c r="E11" s="353">
        <v>2199</v>
      </c>
      <c r="F11" s="354">
        <v>2814</v>
      </c>
      <c r="G11" s="355">
        <v>2397</v>
      </c>
      <c r="H11" s="354">
        <v>37860</v>
      </c>
      <c r="I11" s="353">
        <v>1313</v>
      </c>
      <c r="J11" s="354">
        <v>1722</v>
      </c>
      <c r="K11" s="355">
        <v>1518</v>
      </c>
      <c r="L11" s="354">
        <v>80372</v>
      </c>
      <c r="M11" s="353">
        <v>2468</v>
      </c>
      <c r="N11" s="354">
        <v>3203</v>
      </c>
      <c r="O11" s="355">
        <v>2665</v>
      </c>
      <c r="P11" s="354">
        <v>439630</v>
      </c>
    </row>
    <row r="12" spans="1:16" x14ac:dyDescent="0.15">
      <c r="A12" s="328"/>
      <c r="B12" s="352"/>
      <c r="C12" s="320">
        <v>21</v>
      </c>
      <c r="D12" s="328"/>
      <c r="E12" s="353">
        <v>1890</v>
      </c>
      <c r="F12" s="354">
        <v>2762</v>
      </c>
      <c r="G12" s="355">
        <v>2254</v>
      </c>
      <c r="H12" s="354">
        <v>39070</v>
      </c>
      <c r="I12" s="353">
        <v>1155</v>
      </c>
      <c r="J12" s="354">
        <v>1680</v>
      </c>
      <c r="K12" s="355">
        <v>1441</v>
      </c>
      <c r="L12" s="354">
        <v>75954</v>
      </c>
      <c r="M12" s="353">
        <v>2100</v>
      </c>
      <c r="N12" s="354">
        <v>3140</v>
      </c>
      <c r="O12" s="355">
        <v>2438</v>
      </c>
      <c r="P12" s="354">
        <v>465256</v>
      </c>
    </row>
    <row r="13" spans="1:16" x14ac:dyDescent="0.15">
      <c r="A13" s="328"/>
      <c r="B13" s="352"/>
      <c r="C13" s="320">
        <v>12</v>
      </c>
      <c r="D13" s="328"/>
      <c r="E13" s="353">
        <v>2106</v>
      </c>
      <c r="F13" s="354">
        <v>2762</v>
      </c>
      <c r="G13" s="355">
        <v>2312</v>
      </c>
      <c r="H13" s="354">
        <v>7404</v>
      </c>
      <c r="I13" s="353">
        <v>1262</v>
      </c>
      <c r="J13" s="354">
        <v>1504</v>
      </c>
      <c r="K13" s="355">
        <v>1397</v>
      </c>
      <c r="L13" s="354">
        <v>9771</v>
      </c>
      <c r="M13" s="353">
        <v>2415</v>
      </c>
      <c r="N13" s="354">
        <v>2940</v>
      </c>
      <c r="O13" s="355">
        <v>2554</v>
      </c>
      <c r="P13" s="354">
        <v>57101</v>
      </c>
    </row>
    <row r="14" spans="1:16" x14ac:dyDescent="0.15">
      <c r="A14" s="328"/>
      <c r="B14" s="352" t="s">
        <v>99</v>
      </c>
      <c r="C14" s="320">
        <v>1</v>
      </c>
      <c r="D14" s="328" t="s">
        <v>2</v>
      </c>
      <c r="E14" s="353">
        <v>2258</v>
      </c>
      <c r="F14" s="354">
        <v>2625</v>
      </c>
      <c r="G14" s="355">
        <v>2365</v>
      </c>
      <c r="H14" s="354">
        <v>2996</v>
      </c>
      <c r="I14" s="353">
        <v>1208</v>
      </c>
      <c r="J14" s="354">
        <v>1418</v>
      </c>
      <c r="K14" s="355">
        <v>1364</v>
      </c>
      <c r="L14" s="354">
        <v>4608</v>
      </c>
      <c r="M14" s="353">
        <v>2468</v>
      </c>
      <c r="N14" s="354">
        <v>2940</v>
      </c>
      <c r="O14" s="355">
        <v>2658</v>
      </c>
      <c r="P14" s="354">
        <v>40410</v>
      </c>
    </row>
    <row r="15" spans="1:16" x14ac:dyDescent="0.15">
      <c r="A15" s="328"/>
      <c r="B15" s="352"/>
      <c r="C15" s="320">
        <v>2</v>
      </c>
      <c r="D15" s="328"/>
      <c r="E15" s="353">
        <v>2258</v>
      </c>
      <c r="F15" s="354">
        <v>2445</v>
      </c>
      <c r="G15" s="355">
        <v>2324</v>
      </c>
      <c r="H15" s="354">
        <v>1979</v>
      </c>
      <c r="I15" s="353">
        <v>1260</v>
      </c>
      <c r="J15" s="354">
        <v>1418</v>
      </c>
      <c r="K15" s="355">
        <v>1372</v>
      </c>
      <c r="L15" s="354">
        <v>6448</v>
      </c>
      <c r="M15" s="353">
        <v>2468</v>
      </c>
      <c r="N15" s="354">
        <v>2846</v>
      </c>
      <c r="O15" s="355">
        <v>2672</v>
      </c>
      <c r="P15" s="354">
        <v>40487</v>
      </c>
    </row>
    <row r="16" spans="1:16" x14ac:dyDescent="0.15">
      <c r="A16" s="328"/>
      <c r="B16" s="352"/>
      <c r="C16" s="320">
        <v>3</v>
      </c>
      <c r="D16" s="328"/>
      <c r="E16" s="353">
        <v>2100</v>
      </c>
      <c r="F16" s="354">
        <v>2415</v>
      </c>
      <c r="G16" s="355">
        <v>2219</v>
      </c>
      <c r="H16" s="354">
        <v>2670</v>
      </c>
      <c r="I16" s="353">
        <v>1260</v>
      </c>
      <c r="J16" s="354">
        <v>1418</v>
      </c>
      <c r="K16" s="355">
        <v>1368</v>
      </c>
      <c r="L16" s="354">
        <v>7339</v>
      </c>
      <c r="M16" s="353">
        <v>2310</v>
      </c>
      <c r="N16" s="354">
        <v>2846</v>
      </c>
      <c r="O16" s="355">
        <v>2443</v>
      </c>
      <c r="P16" s="354">
        <v>42066</v>
      </c>
    </row>
    <row r="17" spans="1:16" x14ac:dyDescent="0.15">
      <c r="A17" s="328"/>
      <c r="B17" s="352"/>
      <c r="C17" s="320">
        <v>4</v>
      </c>
      <c r="D17" s="328"/>
      <c r="E17" s="353">
        <v>2100</v>
      </c>
      <c r="F17" s="354">
        <v>2573</v>
      </c>
      <c r="G17" s="355">
        <v>2230</v>
      </c>
      <c r="H17" s="354">
        <v>3259</v>
      </c>
      <c r="I17" s="353">
        <v>1218</v>
      </c>
      <c r="J17" s="354">
        <v>1418</v>
      </c>
      <c r="K17" s="355">
        <v>1335</v>
      </c>
      <c r="L17" s="354">
        <v>4615</v>
      </c>
      <c r="M17" s="353">
        <v>2415</v>
      </c>
      <c r="N17" s="354">
        <v>2835</v>
      </c>
      <c r="O17" s="355">
        <v>2571</v>
      </c>
      <c r="P17" s="354">
        <v>37931</v>
      </c>
    </row>
    <row r="18" spans="1:16" x14ac:dyDescent="0.15">
      <c r="A18" s="328"/>
      <c r="B18" s="352"/>
      <c r="C18" s="320">
        <v>5</v>
      </c>
      <c r="D18" s="328"/>
      <c r="E18" s="353">
        <v>2107</v>
      </c>
      <c r="F18" s="354">
        <v>2345</v>
      </c>
      <c r="G18" s="360">
        <v>2201</v>
      </c>
      <c r="H18" s="354">
        <v>2930</v>
      </c>
      <c r="I18" s="353">
        <v>1312</v>
      </c>
      <c r="J18" s="354">
        <v>1575</v>
      </c>
      <c r="K18" s="355">
        <v>1373</v>
      </c>
      <c r="L18" s="354">
        <v>7587</v>
      </c>
      <c r="M18" s="353">
        <v>2310</v>
      </c>
      <c r="N18" s="354">
        <v>2835</v>
      </c>
      <c r="O18" s="360">
        <v>2500</v>
      </c>
      <c r="P18" s="354">
        <v>41676</v>
      </c>
    </row>
    <row r="19" spans="1:16" x14ac:dyDescent="0.15">
      <c r="A19" s="328"/>
      <c r="B19" s="352"/>
      <c r="C19" s="320">
        <v>6</v>
      </c>
      <c r="D19" s="328"/>
      <c r="E19" s="353">
        <v>1902</v>
      </c>
      <c r="F19" s="354">
        <v>2258</v>
      </c>
      <c r="G19" s="360">
        <v>2108</v>
      </c>
      <c r="H19" s="354">
        <v>2582</v>
      </c>
      <c r="I19" s="353">
        <v>1260</v>
      </c>
      <c r="J19" s="354">
        <v>1481</v>
      </c>
      <c r="K19" s="355">
        <v>1360</v>
      </c>
      <c r="L19" s="354">
        <v>6246</v>
      </c>
      <c r="M19" s="353">
        <v>2205</v>
      </c>
      <c r="N19" s="354">
        <v>2730</v>
      </c>
      <c r="O19" s="360">
        <v>2431</v>
      </c>
      <c r="P19" s="354">
        <v>34314</v>
      </c>
    </row>
    <row r="20" spans="1:16" x14ac:dyDescent="0.15">
      <c r="A20" s="328"/>
      <c r="B20" s="352"/>
      <c r="C20" s="320">
        <v>7</v>
      </c>
      <c r="D20" s="328"/>
      <c r="E20" s="353">
        <v>2005</v>
      </c>
      <c r="F20" s="354">
        <v>2524</v>
      </c>
      <c r="G20" s="360">
        <v>2189</v>
      </c>
      <c r="H20" s="354">
        <v>2522</v>
      </c>
      <c r="I20" s="353">
        <v>1208</v>
      </c>
      <c r="J20" s="354">
        <v>1470</v>
      </c>
      <c r="K20" s="355">
        <v>1302</v>
      </c>
      <c r="L20" s="354">
        <v>4781</v>
      </c>
      <c r="M20" s="353">
        <v>2205</v>
      </c>
      <c r="N20" s="354">
        <v>2730</v>
      </c>
      <c r="O20" s="360">
        <v>2395</v>
      </c>
      <c r="P20" s="354">
        <v>38244</v>
      </c>
    </row>
    <row r="21" spans="1:16" x14ac:dyDescent="0.15">
      <c r="A21" s="328"/>
      <c r="B21" s="352"/>
      <c r="C21" s="320">
        <v>8</v>
      </c>
      <c r="D21" s="328"/>
      <c r="E21" s="353">
        <v>2100</v>
      </c>
      <c r="F21" s="354">
        <v>2436</v>
      </c>
      <c r="G21" s="360">
        <v>2208</v>
      </c>
      <c r="H21" s="354">
        <v>3186</v>
      </c>
      <c r="I21" s="353">
        <v>1208</v>
      </c>
      <c r="J21" s="354">
        <v>1418</v>
      </c>
      <c r="K21" s="355">
        <v>1281</v>
      </c>
      <c r="L21" s="354">
        <v>5024</v>
      </c>
      <c r="M21" s="353">
        <v>2258</v>
      </c>
      <c r="N21" s="354">
        <v>2625</v>
      </c>
      <c r="O21" s="360">
        <v>2359</v>
      </c>
      <c r="P21" s="354">
        <v>43574</v>
      </c>
    </row>
    <row r="22" spans="1:16" x14ac:dyDescent="0.15">
      <c r="A22" s="328"/>
      <c r="B22" s="352"/>
      <c r="C22" s="320">
        <v>9</v>
      </c>
      <c r="D22" s="328"/>
      <c r="E22" s="353">
        <v>2205</v>
      </c>
      <c r="F22" s="354">
        <v>2552</v>
      </c>
      <c r="G22" s="360">
        <v>2291</v>
      </c>
      <c r="H22" s="362">
        <v>2720</v>
      </c>
      <c r="I22" s="362">
        <v>1260</v>
      </c>
      <c r="J22" s="362">
        <v>1575</v>
      </c>
      <c r="K22" s="362">
        <v>1322</v>
      </c>
      <c r="L22" s="362">
        <v>6971</v>
      </c>
      <c r="M22" s="362">
        <v>2310</v>
      </c>
      <c r="N22" s="362">
        <v>2730</v>
      </c>
      <c r="O22" s="362">
        <v>2471</v>
      </c>
      <c r="P22" s="362">
        <v>41718</v>
      </c>
    </row>
    <row r="23" spans="1:16" x14ac:dyDescent="0.15">
      <c r="A23" s="320"/>
      <c r="B23" s="352"/>
      <c r="C23" s="320">
        <v>10</v>
      </c>
      <c r="D23" s="328"/>
      <c r="E23" s="354">
        <v>2205</v>
      </c>
      <c r="F23" s="354">
        <v>2478</v>
      </c>
      <c r="G23" s="354">
        <v>2254.0810810810817</v>
      </c>
      <c r="H23" s="362">
        <v>2701.2</v>
      </c>
      <c r="I23" s="362">
        <v>1365</v>
      </c>
      <c r="J23" s="362">
        <v>1575</v>
      </c>
      <c r="K23" s="362">
        <v>1476.9717555232171</v>
      </c>
      <c r="L23" s="362">
        <v>8842.6</v>
      </c>
      <c r="M23" s="362">
        <v>2415</v>
      </c>
      <c r="N23" s="362">
        <v>2730</v>
      </c>
      <c r="O23" s="362">
        <v>2601.3692803855643</v>
      </c>
      <c r="P23" s="362">
        <v>38083.1</v>
      </c>
    </row>
    <row r="24" spans="1:16" x14ac:dyDescent="0.15">
      <c r="A24" s="320"/>
      <c r="B24" s="352"/>
      <c r="C24" s="320">
        <v>11</v>
      </c>
      <c r="D24" s="328"/>
      <c r="E24" s="354">
        <v>2205</v>
      </c>
      <c r="F24" s="354">
        <v>2541</v>
      </c>
      <c r="G24" s="354">
        <v>2323.4870343455982</v>
      </c>
      <c r="H24" s="362">
        <v>3129.8</v>
      </c>
      <c r="I24" s="362">
        <v>1417.5</v>
      </c>
      <c r="J24" s="362">
        <v>1596</v>
      </c>
      <c r="K24" s="362">
        <v>1482.2336807460235</v>
      </c>
      <c r="L24" s="362">
        <v>10822.6</v>
      </c>
      <c r="M24" s="362">
        <v>2310</v>
      </c>
      <c r="N24" s="362">
        <v>2940</v>
      </c>
      <c r="O24" s="362">
        <v>2517.5875407043713</v>
      </c>
      <c r="P24" s="362">
        <v>43802.1</v>
      </c>
    </row>
    <row r="25" spans="1:16" x14ac:dyDescent="0.15">
      <c r="A25" s="320"/>
      <c r="B25" s="356"/>
      <c r="C25" s="326">
        <v>12</v>
      </c>
      <c r="D25" s="342"/>
      <c r="E25" s="358">
        <v>2257.5</v>
      </c>
      <c r="F25" s="358">
        <v>2572.5</v>
      </c>
      <c r="G25" s="358">
        <v>2320.6520681265206</v>
      </c>
      <c r="H25" s="377">
        <v>6040.2</v>
      </c>
      <c r="I25" s="377">
        <v>1417.5</v>
      </c>
      <c r="J25" s="377">
        <v>1596</v>
      </c>
      <c r="K25" s="377">
        <v>1475.5782326878896</v>
      </c>
      <c r="L25" s="377">
        <v>13706.6</v>
      </c>
      <c r="M25" s="377">
        <v>2415</v>
      </c>
      <c r="N25" s="377">
        <v>2625</v>
      </c>
      <c r="O25" s="377">
        <v>2589.0108762932182</v>
      </c>
      <c r="P25" s="342">
        <v>62172.800000000003</v>
      </c>
    </row>
    <row r="48" ht="3.75" customHeight="1" x14ac:dyDescent="0.15"/>
    <row r="49" spans="2:2" x14ac:dyDescent="0.15">
      <c r="B49" s="378"/>
    </row>
    <row r="50" spans="2:2" x14ac:dyDescent="0.15">
      <c r="B50" s="378"/>
    </row>
    <row r="51" spans="2:2" x14ac:dyDescent="0.15">
      <c r="B51" s="378"/>
    </row>
    <row r="52" spans="2:2" x14ac:dyDescent="0.15">
      <c r="B52" s="378"/>
    </row>
  </sheetData>
  <phoneticPr fontId="5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Y42"/>
  <sheetViews>
    <sheetView zoomScale="75" zoomScaleNormal="75" workbookViewId="0"/>
  </sheetViews>
  <sheetFormatPr defaultColWidth="7.5" defaultRowHeight="12" x14ac:dyDescent="0.15"/>
  <cols>
    <col min="1" max="1" width="0.75" style="317" customWidth="1"/>
    <col min="2" max="2" width="5.5" style="317" customWidth="1"/>
    <col min="3" max="3" width="2.875" style="317" customWidth="1"/>
    <col min="4" max="4" width="5.375" style="317" customWidth="1"/>
    <col min="5" max="7" width="5.875" style="317" customWidth="1"/>
    <col min="8" max="8" width="7.625" style="317" customWidth="1"/>
    <col min="9" max="11" width="5.875" style="317" customWidth="1"/>
    <col min="12" max="12" width="7.75" style="317" customWidth="1"/>
    <col min="13" max="15" width="5.875" style="317" customWidth="1"/>
    <col min="16" max="16" width="7.5" style="317" customWidth="1"/>
    <col min="17" max="19" width="5.875" style="317" customWidth="1"/>
    <col min="20" max="20" width="7.75" style="317" customWidth="1"/>
    <col min="21" max="23" width="5.875" style="317" customWidth="1"/>
    <col min="24" max="24" width="7.625" style="317" customWidth="1"/>
    <col min="25" max="16384" width="7.5" style="317"/>
  </cols>
  <sheetData>
    <row r="1" spans="2:25" ht="15" customHeight="1" x14ac:dyDescent="0.15">
      <c r="B1" s="376"/>
      <c r="C1" s="376"/>
      <c r="D1" s="376"/>
    </row>
    <row r="2" spans="2:25" ht="12.75" customHeight="1" x14ac:dyDescent="0.15">
      <c r="B2" s="317" t="s">
        <v>286</v>
      </c>
      <c r="C2" s="322"/>
      <c r="D2" s="322"/>
    </row>
    <row r="3" spans="2:25" ht="12.75" customHeight="1" x14ac:dyDescent="0.15">
      <c r="B3" s="322"/>
      <c r="C3" s="322"/>
      <c r="D3" s="322"/>
      <c r="X3" s="378" t="s">
        <v>117</v>
      </c>
    </row>
    <row r="4" spans="2:25" ht="3.75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</row>
    <row r="5" spans="2:25" ht="13.5" customHeight="1" x14ac:dyDescent="0.15">
      <c r="B5" s="379"/>
      <c r="C5" s="332" t="s">
        <v>278</v>
      </c>
      <c r="D5" s="331"/>
      <c r="E5" s="380" t="s">
        <v>287</v>
      </c>
      <c r="F5" s="381"/>
      <c r="G5" s="381"/>
      <c r="H5" s="382"/>
      <c r="I5" s="380" t="s">
        <v>288</v>
      </c>
      <c r="J5" s="381"/>
      <c r="K5" s="381"/>
      <c r="L5" s="382"/>
      <c r="M5" s="380" t="s">
        <v>289</v>
      </c>
      <c r="N5" s="381"/>
      <c r="O5" s="381"/>
      <c r="P5" s="382"/>
      <c r="Q5" s="380" t="s">
        <v>290</v>
      </c>
      <c r="R5" s="381"/>
      <c r="S5" s="381"/>
      <c r="T5" s="382"/>
      <c r="U5" s="380" t="s">
        <v>158</v>
      </c>
      <c r="V5" s="381"/>
      <c r="W5" s="381"/>
      <c r="X5" s="382"/>
    </row>
    <row r="6" spans="2:25" ht="13.5" customHeight="1" x14ac:dyDescent="0.15">
      <c r="B6" s="335" t="s">
        <v>291</v>
      </c>
      <c r="C6" s="383"/>
      <c r="D6" s="384"/>
      <c r="E6" s="385" t="s">
        <v>292</v>
      </c>
      <c r="F6" s="385" t="s">
        <v>193</v>
      </c>
      <c r="G6" s="385" t="s">
        <v>293</v>
      </c>
      <c r="H6" s="385" t="s">
        <v>128</v>
      </c>
      <c r="I6" s="385" t="s">
        <v>292</v>
      </c>
      <c r="J6" s="385" t="s">
        <v>193</v>
      </c>
      <c r="K6" s="385" t="s">
        <v>293</v>
      </c>
      <c r="L6" s="385" t="s">
        <v>128</v>
      </c>
      <c r="M6" s="385" t="s">
        <v>292</v>
      </c>
      <c r="N6" s="385" t="s">
        <v>193</v>
      </c>
      <c r="O6" s="385" t="s">
        <v>293</v>
      </c>
      <c r="P6" s="385" t="s">
        <v>128</v>
      </c>
      <c r="Q6" s="385" t="s">
        <v>292</v>
      </c>
      <c r="R6" s="385" t="s">
        <v>193</v>
      </c>
      <c r="S6" s="385" t="s">
        <v>293</v>
      </c>
      <c r="T6" s="385" t="s">
        <v>128</v>
      </c>
      <c r="U6" s="385" t="s">
        <v>292</v>
      </c>
      <c r="V6" s="385" t="s">
        <v>193</v>
      </c>
      <c r="W6" s="385" t="s">
        <v>293</v>
      </c>
      <c r="X6" s="385" t="s">
        <v>128</v>
      </c>
    </row>
    <row r="7" spans="2:25" ht="13.5" customHeight="1" x14ac:dyDescent="0.15">
      <c r="B7" s="341"/>
      <c r="C7" s="326"/>
      <c r="D7" s="326"/>
      <c r="E7" s="386"/>
      <c r="F7" s="386"/>
      <c r="G7" s="386" t="s">
        <v>294</v>
      </c>
      <c r="H7" s="386"/>
      <c r="I7" s="386"/>
      <c r="J7" s="386"/>
      <c r="K7" s="386" t="s">
        <v>294</v>
      </c>
      <c r="L7" s="386"/>
      <c r="M7" s="386"/>
      <c r="N7" s="386"/>
      <c r="O7" s="386" t="s">
        <v>294</v>
      </c>
      <c r="P7" s="386"/>
      <c r="Q7" s="386"/>
      <c r="R7" s="386"/>
      <c r="S7" s="386" t="s">
        <v>294</v>
      </c>
      <c r="T7" s="386"/>
      <c r="U7" s="386"/>
      <c r="V7" s="386"/>
      <c r="W7" s="386" t="s">
        <v>294</v>
      </c>
      <c r="X7" s="386"/>
    </row>
    <row r="8" spans="2:25" ht="13.5" customHeight="1" x14ac:dyDescent="0.15">
      <c r="B8" s="352" t="s">
        <v>95</v>
      </c>
      <c r="C8" s="323">
        <v>17</v>
      </c>
      <c r="D8" s="317" t="s">
        <v>96</v>
      </c>
      <c r="E8" s="350">
        <v>2993</v>
      </c>
      <c r="F8" s="350">
        <v>4725</v>
      </c>
      <c r="G8" s="350">
        <v>3535</v>
      </c>
      <c r="H8" s="350">
        <v>710906</v>
      </c>
      <c r="I8" s="350">
        <v>2205</v>
      </c>
      <c r="J8" s="350">
        <v>3360</v>
      </c>
      <c r="K8" s="350">
        <v>2615</v>
      </c>
      <c r="L8" s="350">
        <v>584088</v>
      </c>
      <c r="M8" s="350">
        <v>1523</v>
      </c>
      <c r="N8" s="350">
        <v>2415</v>
      </c>
      <c r="O8" s="350">
        <v>1907</v>
      </c>
      <c r="P8" s="350">
        <v>401836</v>
      </c>
      <c r="Q8" s="350">
        <v>5985</v>
      </c>
      <c r="R8" s="350">
        <v>7980</v>
      </c>
      <c r="S8" s="350">
        <v>6622</v>
      </c>
      <c r="T8" s="350">
        <v>149849</v>
      </c>
      <c r="U8" s="350">
        <v>5250</v>
      </c>
      <c r="V8" s="350">
        <v>7140</v>
      </c>
      <c r="W8" s="350">
        <v>5910</v>
      </c>
      <c r="X8" s="350">
        <v>313018</v>
      </c>
      <c r="Y8" s="320"/>
    </row>
    <row r="9" spans="2:25" ht="13.5" customHeight="1" x14ac:dyDescent="0.15">
      <c r="B9" s="352"/>
      <c r="C9" s="323">
        <v>18</v>
      </c>
      <c r="E9" s="354">
        <v>2940</v>
      </c>
      <c r="F9" s="354">
        <v>4410</v>
      </c>
      <c r="G9" s="354">
        <v>3522</v>
      </c>
      <c r="H9" s="354">
        <v>513300</v>
      </c>
      <c r="I9" s="354">
        <v>2100</v>
      </c>
      <c r="J9" s="354">
        <v>3150</v>
      </c>
      <c r="K9" s="354">
        <v>2662</v>
      </c>
      <c r="L9" s="354">
        <v>457923</v>
      </c>
      <c r="M9" s="354">
        <v>1575</v>
      </c>
      <c r="N9" s="354">
        <v>2468</v>
      </c>
      <c r="O9" s="354">
        <v>2041</v>
      </c>
      <c r="P9" s="354">
        <v>252393</v>
      </c>
      <c r="Q9" s="354">
        <v>6090</v>
      </c>
      <c r="R9" s="354">
        <v>7875</v>
      </c>
      <c r="S9" s="354">
        <v>6911</v>
      </c>
      <c r="T9" s="354">
        <v>123049</v>
      </c>
      <c r="U9" s="354">
        <v>5250</v>
      </c>
      <c r="V9" s="354">
        <v>6615</v>
      </c>
      <c r="W9" s="354">
        <v>5814</v>
      </c>
      <c r="X9" s="354">
        <v>216698</v>
      </c>
      <c r="Y9" s="320"/>
    </row>
    <row r="10" spans="2:25" ht="13.5" customHeight="1" x14ac:dyDescent="0.15">
      <c r="B10" s="352"/>
      <c r="C10" s="323">
        <v>19</v>
      </c>
      <c r="E10" s="354">
        <v>2730</v>
      </c>
      <c r="F10" s="354">
        <v>4200</v>
      </c>
      <c r="G10" s="354">
        <v>3323</v>
      </c>
      <c r="H10" s="354">
        <v>547512</v>
      </c>
      <c r="I10" s="354">
        <v>2100</v>
      </c>
      <c r="J10" s="354">
        <v>3045</v>
      </c>
      <c r="K10" s="354">
        <v>2571</v>
      </c>
      <c r="L10" s="354">
        <v>455794</v>
      </c>
      <c r="M10" s="354">
        <v>1575</v>
      </c>
      <c r="N10" s="354">
        <v>2310</v>
      </c>
      <c r="O10" s="354">
        <v>1981</v>
      </c>
      <c r="P10" s="354">
        <v>310877</v>
      </c>
      <c r="Q10" s="354">
        <v>6510</v>
      </c>
      <c r="R10" s="354">
        <v>7665</v>
      </c>
      <c r="S10" s="354">
        <v>7026</v>
      </c>
      <c r="T10" s="354">
        <v>123773</v>
      </c>
      <c r="U10" s="354">
        <v>5250</v>
      </c>
      <c r="V10" s="354">
        <v>6300</v>
      </c>
      <c r="W10" s="354">
        <v>5635</v>
      </c>
      <c r="X10" s="354">
        <v>219500</v>
      </c>
      <c r="Y10" s="320"/>
    </row>
    <row r="11" spans="2:25" ht="13.5" customHeight="1" x14ac:dyDescent="0.15">
      <c r="B11" s="352"/>
      <c r="C11" s="323">
        <v>20</v>
      </c>
      <c r="E11" s="354">
        <v>2205</v>
      </c>
      <c r="F11" s="354">
        <v>3990</v>
      </c>
      <c r="G11" s="354">
        <v>3056</v>
      </c>
      <c r="H11" s="354">
        <v>531022</v>
      </c>
      <c r="I11" s="354">
        <v>1785</v>
      </c>
      <c r="J11" s="354">
        <v>2940</v>
      </c>
      <c r="K11" s="354">
        <v>2386</v>
      </c>
      <c r="L11" s="354">
        <v>517307</v>
      </c>
      <c r="M11" s="354">
        <v>1313</v>
      </c>
      <c r="N11" s="354">
        <v>2100</v>
      </c>
      <c r="O11" s="354">
        <v>1679</v>
      </c>
      <c r="P11" s="354">
        <v>410882</v>
      </c>
      <c r="Q11" s="354">
        <v>5775</v>
      </c>
      <c r="R11" s="354">
        <v>7665</v>
      </c>
      <c r="S11" s="354">
        <v>6756</v>
      </c>
      <c r="T11" s="354">
        <v>133789</v>
      </c>
      <c r="U11" s="354">
        <v>3990</v>
      </c>
      <c r="V11" s="354">
        <v>6090</v>
      </c>
      <c r="W11" s="354">
        <v>5030</v>
      </c>
      <c r="X11" s="354">
        <v>242064</v>
      </c>
      <c r="Y11" s="320"/>
    </row>
    <row r="12" spans="2:25" ht="13.5" customHeight="1" x14ac:dyDescent="0.15">
      <c r="B12" s="356"/>
      <c r="C12" s="387">
        <v>21</v>
      </c>
      <c r="D12" s="326"/>
      <c r="E12" s="358">
        <v>2100</v>
      </c>
      <c r="F12" s="358">
        <v>3990</v>
      </c>
      <c r="G12" s="358">
        <v>2835</v>
      </c>
      <c r="H12" s="358">
        <v>611086</v>
      </c>
      <c r="I12" s="358">
        <v>1785</v>
      </c>
      <c r="J12" s="358">
        <v>3045</v>
      </c>
      <c r="K12" s="358">
        <v>2277</v>
      </c>
      <c r="L12" s="358">
        <v>595928</v>
      </c>
      <c r="M12" s="358">
        <v>1155</v>
      </c>
      <c r="N12" s="358">
        <v>1995</v>
      </c>
      <c r="O12" s="358">
        <v>1568</v>
      </c>
      <c r="P12" s="358">
        <v>386916</v>
      </c>
      <c r="Q12" s="358">
        <v>4830</v>
      </c>
      <c r="R12" s="358">
        <v>7560</v>
      </c>
      <c r="S12" s="358">
        <v>6040</v>
      </c>
      <c r="T12" s="358">
        <v>133940</v>
      </c>
      <c r="U12" s="358">
        <v>3675</v>
      </c>
      <c r="V12" s="358">
        <v>5775</v>
      </c>
      <c r="W12" s="358">
        <v>4670</v>
      </c>
      <c r="X12" s="358">
        <v>289539</v>
      </c>
      <c r="Y12" s="320"/>
    </row>
    <row r="13" spans="2:25" ht="13.5" customHeight="1" x14ac:dyDescent="0.15">
      <c r="B13" s="352"/>
      <c r="C13" s="323">
        <v>12</v>
      </c>
      <c r="D13" s="328"/>
      <c r="E13" s="354">
        <v>3150</v>
      </c>
      <c r="F13" s="354">
        <v>3885</v>
      </c>
      <c r="G13" s="354">
        <v>3518</v>
      </c>
      <c r="H13" s="354">
        <v>70803</v>
      </c>
      <c r="I13" s="354">
        <v>2415</v>
      </c>
      <c r="J13" s="354">
        <v>3045</v>
      </c>
      <c r="K13" s="354">
        <v>2616</v>
      </c>
      <c r="L13" s="354">
        <v>84905</v>
      </c>
      <c r="M13" s="354">
        <v>1155</v>
      </c>
      <c r="N13" s="354">
        <v>1838</v>
      </c>
      <c r="O13" s="354">
        <v>1436</v>
      </c>
      <c r="P13" s="354">
        <v>42532</v>
      </c>
      <c r="Q13" s="354">
        <v>5040</v>
      </c>
      <c r="R13" s="354">
        <v>6615</v>
      </c>
      <c r="S13" s="354">
        <v>5917</v>
      </c>
      <c r="T13" s="354">
        <v>16250</v>
      </c>
      <c r="U13" s="354">
        <v>4725</v>
      </c>
      <c r="V13" s="354">
        <v>5775</v>
      </c>
      <c r="W13" s="354">
        <v>5156</v>
      </c>
      <c r="X13" s="354">
        <v>38601</v>
      </c>
      <c r="Y13" s="320"/>
    </row>
    <row r="14" spans="2:25" ht="13.5" customHeight="1" x14ac:dyDescent="0.15">
      <c r="B14" s="352" t="s">
        <v>99</v>
      </c>
      <c r="C14" s="323">
        <v>1</v>
      </c>
      <c r="D14" s="328" t="s">
        <v>2</v>
      </c>
      <c r="E14" s="354">
        <v>2730</v>
      </c>
      <c r="F14" s="354">
        <v>3780</v>
      </c>
      <c r="G14" s="354">
        <v>3227</v>
      </c>
      <c r="H14" s="354">
        <v>57493</v>
      </c>
      <c r="I14" s="354">
        <v>2310</v>
      </c>
      <c r="J14" s="354">
        <v>2678</v>
      </c>
      <c r="K14" s="354">
        <v>2538</v>
      </c>
      <c r="L14" s="354">
        <v>60451</v>
      </c>
      <c r="M14" s="354">
        <v>1050</v>
      </c>
      <c r="N14" s="354">
        <v>1628</v>
      </c>
      <c r="O14" s="354">
        <v>1433</v>
      </c>
      <c r="P14" s="354">
        <v>35415</v>
      </c>
      <c r="Q14" s="354">
        <v>4725</v>
      </c>
      <c r="R14" s="354">
        <v>6300</v>
      </c>
      <c r="S14" s="354">
        <v>5525</v>
      </c>
      <c r="T14" s="354">
        <v>10096</v>
      </c>
      <c r="U14" s="354">
        <v>4200</v>
      </c>
      <c r="V14" s="354">
        <v>5408</v>
      </c>
      <c r="W14" s="354">
        <v>4691</v>
      </c>
      <c r="X14" s="354">
        <v>26826</v>
      </c>
      <c r="Y14" s="320"/>
    </row>
    <row r="15" spans="2:25" ht="13.5" customHeight="1" x14ac:dyDescent="0.15">
      <c r="B15" s="352"/>
      <c r="C15" s="323">
        <v>2</v>
      </c>
      <c r="D15" s="328"/>
      <c r="E15" s="354">
        <v>2415</v>
      </c>
      <c r="F15" s="354">
        <v>2993</v>
      </c>
      <c r="G15" s="354">
        <v>2739</v>
      </c>
      <c r="H15" s="354">
        <v>39685</v>
      </c>
      <c r="I15" s="354">
        <v>1995</v>
      </c>
      <c r="J15" s="354">
        <v>2625</v>
      </c>
      <c r="K15" s="354">
        <v>2309</v>
      </c>
      <c r="L15" s="354">
        <v>44698</v>
      </c>
      <c r="M15" s="354">
        <v>1208</v>
      </c>
      <c r="N15" s="354">
        <v>1680</v>
      </c>
      <c r="O15" s="354">
        <v>1470</v>
      </c>
      <c r="P15" s="354">
        <v>31056</v>
      </c>
      <c r="Q15" s="354">
        <v>4725</v>
      </c>
      <c r="R15" s="354">
        <v>5880</v>
      </c>
      <c r="S15" s="354">
        <v>5327</v>
      </c>
      <c r="T15" s="354">
        <v>10097</v>
      </c>
      <c r="U15" s="354">
        <v>4200</v>
      </c>
      <c r="V15" s="354">
        <v>5040</v>
      </c>
      <c r="W15" s="354">
        <v>4615</v>
      </c>
      <c r="X15" s="354">
        <v>21166</v>
      </c>
      <c r="Y15" s="320"/>
    </row>
    <row r="16" spans="2:25" ht="13.5" customHeight="1" x14ac:dyDescent="0.15">
      <c r="B16" s="352"/>
      <c r="C16" s="323">
        <v>3</v>
      </c>
      <c r="D16" s="328"/>
      <c r="E16" s="354">
        <v>1995</v>
      </c>
      <c r="F16" s="354">
        <v>2730</v>
      </c>
      <c r="G16" s="354">
        <v>2498</v>
      </c>
      <c r="H16" s="354">
        <v>63482</v>
      </c>
      <c r="I16" s="354">
        <v>1785</v>
      </c>
      <c r="J16" s="354">
        <v>2310</v>
      </c>
      <c r="K16" s="354">
        <v>2071</v>
      </c>
      <c r="L16" s="354">
        <v>60342</v>
      </c>
      <c r="M16" s="354">
        <v>1313</v>
      </c>
      <c r="N16" s="354">
        <v>1785</v>
      </c>
      <c r="O16" s="354">
        <v>1533</v>
      </c>
      <c r="P16" s="354">
        <v>41668</v>
      </c>
      <c r="Q16" s="354">
        <v>4725</v>
      </c>
      <c r="R16" s="354">
        <v>5985</v>
      </c>
      <c r="S16" s="354">
        <v>5383</v>
      </c>
      <c r="T16" s="354">
        <v>14641</v>
      </c>
      <c r="U16" s="354">
        <v>4095</v>
      </c>
      <c r="V16" s="354">
        <v>4830</v>
      </c>
      <c r="W16" s="354">
        <v>4470</v>
      </c>
      <c r="X16" s="354">
        <v>30373</v>
      </c>
      <c r="Y16" s="320"/>
    </row>
    <row r="17" spans="2:25" ht="13.5" customHeight="1" x14ac:dyDescent="0.15">
      <c r="B17" s="352"/>
      <c r="C17" s="323">
        <v>4</v>
      </c>
      <c r="D17" s="328"/>
      <c r="E17" s="354">
        <v>2205</v>
      </c>
      <c r="F17" s="354">
        <v>2730</v>
      </c>
      <c r="G17" s="354">
        <v>2405</v>
      </c>
      <c r="H17" s="354">
        <v>37147</v>
      </c>
      <c r="I17" s="354">
        <v>1785</v>
      </c>
      <c r="J17" s="354">
        <v>2315</v>
      </c>
      <c r="K17" s="354">
        <v>2097</v>
      </c>
      <c r="L17" s="354">
        <v>34740</v>
      </c>
      <c r="M17" s="354">
        <v>1470</v>
      </c>
      <c r="N17" s="354">
        <v>1890</v>
      </c>
      <c r="O17" s="354">
        <v>1642</v>
      </c>
      <c r="P17" s="354">
        <v>23364</v>
      </c>
      <c r="Q17" s="354">
        <v>5145</v>
      </c>
      <c r="R17" s="354">
        <v>6825</v>
      </c>
      <c r="S17" s="354">
        <v>5920</v>
      </c>
      <c r="T17" s="354">
        <v>8096</v>
      </c>
      <c r="U17" s="354">
        <v>4410</v>
      </c>
      <c r="V17" s="354">
        <v>4935</v>
      </c>
      <c r="W17" s="354">
        <v>4635</v>
      </c>
      <c r="X17" s="354">
        <v>20017</v>
      </c>
      <c r="Y17" s="320"/>
    </row>
    <row r="18" spans="2:25" ht="13.5" customHeight="1" x14ac:dyDescent="0.15">
      <c r="B18" s="352"/>
      <c r="C18" s="323">
        <v>5</v>
      </c>
      <c r="D18" s="328"/>
      <c r="E18" s="354">
        <v>2205</v>
      </c>
      <c r="F18" s="354">
        <v>2730</v>
      </c>
      <c r="G18" s="354">
        <v>2539</v>
      </c>
      <c r="H18" s="354">
        <v>54505</v>
      </c>
      <c r="I18" s="354">
        <v>1890</v>
      </c>
      <c r="J18" s="354">
        <v>2415</v>
      </c>
      <c r="K18" s="354">
        <v>2093</v>
      </c>
      <c r="L18" s="354">
        <v>55875</v>
      </c>
      <c r="M18" s="354">
        <v>1470</v>
      </c>
      <c r="N18" s="354">
        <v>1943</v>
      </c>
      <c r="O18" s="354">
        <v>1697</v>
      </c>
      <c r="P18" s="354">
        <v>34155</v>
      </c>
      <c r="Q18" s="354">
        <v>5250</v>
      </c>
      <c r="R18" s="354">
        <v>6930</v>
      </c>
      <c r="S18" s="354">
        <v>6263</v>
      </c>
      <c r="T18" s="354">
        <v>12472</v>
      </c>
      <c r="U18" s="354">
        <v>4200</v>
      </c>
      <c r="V18" s="354">
        <v>5040</v>
      </c>
      <c r="W18" s="354">
        <v>4591</v>
      </c>
      <c r="X18" s="354">
        <v>24125</v>
      </c>
      <c r="Y18" s="320"/>
    </row>
    <row r="19" spans="2:25" ht="13.5" customHeight="1" x14ac:dyDescent="0.15">
      <c r="B19" s="352"/>
      <c r="C19" s="323">
        <v>6</v>
      </c>
      <c r="D19" s="328"/>
      <c r="E19" s="354">
        <v>2100</v>
      </c>
      <c r="F19" s="354">
        <v>2625</v>
      </c>
      <c r="G19" s="354">
        <v>2413</v>
      </c>
      <c r="H19" s="354">
        <v>53293</v>
      </c>
      <c r="I19" s="354">
        <v>1890</v>
      </c>
      <c r="J19" s="354">
        <v>2415</v>
      </c>
      <c r="K19" s="354">
        <v>2118</v>
      </c>
      <c r="L19" s="354">
        <v>56542</v>
      </c>
      <c r="M19" s="354">
        <v>1470</v>
      </c>
      <c r="N19" s="354">
        <v>1785</v>
      </c>
      <c r="O19" s="354">
        <v>1566</v>
      </c>
      <c r="P19" s="354">
        <v>36281</v>
      </c>
      <c r="Q19" s="354">
        <v>5250</v>
      </c>
      <c r="R19" s="354">
        <v>6090</v>
      </c>
      <c r="S19" s="354">
        <v>5796</v>
      </c>
      <c r="T19" s="354">
        <v>12093</v>
      </c>
      <c r="U19" s="354">
        <v>4200</v>
      </c>
      <c r="V19" s="354">
        <v>4830</v>
      </c>
      <c r="W19" s="354">
        <v>4485</v>
      </c>
      <c r="X19" s="354">
        <v>30406</v>
      </c>
      <c r="Y19" s="320"/>
    </row>
    <row r="20" spans="2:25" ht="13.5" customHeight="1" x14ac:dyDescent="0.15">
      <c r="B20" s="352"/>
      <c r="C20" s="323">
        <v>7</v>
      </c>
      <c r="D20" s="328"/>
      <c r="E20" s="354">
        <v>2205</v>
      </c>
      <c r="F20" s="354">
        <v>2835</v>
      </c>
      <c r="G20" s="354">
        <v>2439</v>
      </c>
      <c r="H20" s="354">
        <v>37123</v>
      </c>
      <c r="I20" s="354">
        <v>1995</v>
      </c>
      <c r="J20" s="354">
        <v>2415</v>
      </c>
      <c r="K20" s="354">
        <v>2129</v>
      </c>
      <c r="L20" s="354">
        <v>42582</v>
      </c>
      <c r="M20" s="354">
        <v>1418</v>
      </c>
      <c r="N20" s="354">
        <v>1838</v>
      </c>
      <c r="O20" s="354">
        <v>1581</v>
      </c>
      <c r="P20" s="354">
        <v>29256</v>
      </c>
      <c r="Q20" s="354">
        <v>5460</v>
      </c>
      <c r="R20" s="354">
        <v>6510</v>
      </c>
      <c r="S20" s="354">
        <v>6088</v>
      </c>
      <c r="T20" s="354">
        <v>9116</v>
      </c>
      <c r="U20" s="354">
        <v>4200</v>
      </c>
      <c r="V20" s="354">
        <v>4830</v>
      </c>
      <c r="W20" s="354">
        <v>4462</v>
      </c>
      <c r="X20" s="354">
        <v>25234</v>
      </c>
      <c r="Y20" s="320"/>
    </row>
    <row r="21" spans="2:25" ht="13.5" customHeight="1" x14ac:dyDescent="0.15">
      <c r="B21" s="352"/>
      <c r="C21" s="323">
        <v>8</v>
      </c>
      <c r="D21" s="328"/>
      <c r="E21" s="354">
        <v>2310</v>
      </c>
      <c r="F21" s="354">
        <v>2730</v>
      </c>
      <c r="G21" s="354">
        <v>2516</v>
      </c>
      <c r="H21" s="354">
        <v>54944</v>
      </c>
      <c r="I21" s="354">
        <v>1943</v>
      </c>
      <c r="J21" s="354">
        <v>2310</v>
      </c>
      <c r="K21" s="354">
        <v>2108</v>
      </c>
      <c r="L21" s="354">
        <v>51894</v>
      </c>
      <c r="M21" s="354">
        <v>1470</v>
      </c>
      <c r="N21" s="354">
        <v>1785</v>
      </c>
      <c r="O21" s="354">
        <v>1609</v>
      </c>
      <c r="P21" s="354">
        <v>30481</v>
      </c>
      <c r="Q21" s="354">
        <v>5460</v>
      </c>
      <c r="R21" s="354">
        <v>6615</v>
      </c>
      <c r="S21" s="354">
        <v>5947</v>
      </c>
      <c r="T21" s="354">
        <v>9984</v>
      </c>
      <c r="U21" s="354">
        <v>4095</v>
      </c>
      <c r="V21" s="354">
        <v>4883</v>
      </c>
      <c r="W21" s="354">
        <v>4495</v>
      </c>
      <c r="X21" s="354">
        <v>28177</v>
      </c>
      <c r="Y21" s="320"/>
    </row>
    <row r="22" spans="2:25" ht="13.5" customHeight="1" x14ac:dyDescent="0.15">
      <c r="B22" s="352"/>
      <c r="C22" s="323">
        <v>9</v>
      </c>
      <c r="D22" s="320"/>
      <c r="E22" s="353">
        <v>2415</v>
      </c>
      <c r="F22" s="353">
        <v>2940</v>
      </c>
      <c r="G22" s="353">
        <v>2661.2014884323989</v>
      </c>
      <c r="H22" s="353">
        <v>56547.199999999997</v>
      </c>
      <c r="I22" s="353">
        <v>1995</v>
      </c>
      <c r="J22" s="353">
        <v>2467.5</v>
      </c>
      <c r="K22" s="353">
        <v>2170.1578423211845</v>
      </c>
      <c r="L22" s="353">
        <v>61672.800000000003</v>
      </c>
      <c r="M22" s="353">
        <v>1470</v>
      </c>
      <c r="N22" s="353">
        <v>1890</v>
      </c>
      <c r="O22" s="353">
        <v>1592.3945520581115</v>
      </c>
      <c r="P22" s="353">
        <v>35174.699999999997</v>
      </c>
      <c r="Q22" s="353">
        <v>5250</v>
      </c>
      <c r="R22" s="353">
        <v>6300</v>
      </c>
      <c r="S22" s="353">
        <v>5797.6619090857484</v>
      </c>
      <c r="T22" s="353">
        <v>13013.7</v>
      </c>
      <c r="U22" s="353">
        <v>4200</v>
      </c>
      <c r="V22" s="353">
        <v>4830</v>
      </c>
      <c r="W22" s="353">
        <v>4508.6467682379171</v>
      </c>
      <c r="X22" s="354">
        <v>32143.9</v>
      </c>
      <c r="Y22" s="320"/>
    </row>
    <row r="23" spans="2:25" ht="13.5" customHeight="1" x14ac:dyDescent="0.15">
      <c r="B23" s="352"/>
      <c r="C23" s="323">
        <v>10</v>
      </c>
      <c r="D23" s="328"/>
      <c r="E23" s="354">
        <v>2625</v>
      </c>
      <c r="F23" s="354">
        <v>3150</v>
      </c>
      <c r="G23" s="354">
        <v>2841.6406627249016</v>
      </c>
      <c r="H23" s="354">
        <v>55059.999999999993</v>
      </c>
      <c r="I23" s="354">
        <v>2205</v>
      </c>
      <c r="J23" s="354">
        <v>2572.5</v>
      </c>
      <c r="K23" s="354">
        <v>2362.6848830935251</v>
      </c>
      <c r="L23" s="354">
        <v>56357.100000000006</v>
      </c>
      <c r="M23" s="354">
        <v>1522.5</v>
      </c>
      <c r="N23" s="354">
        <v>1785</v>
      </c>
      <c r="O23" s="354">
        <v>1609.0104669654479</v>
      </c>
      <c r="P23" s="354">
        <v>31287.599999999999</v>
      </c>
      <c r="Q23" s="354">
        <v>5040</v>
      </c>
      <c r="R23" s="360">
        <v>6300</v>
      </c>
      <c r="S23" s="354">
        <v>5630.8623364833084</v>
      </c>
      <c r="T23" s="354">
        <v>10510.9</v>
      </c>
      <c r="U23" s="354">
        <v>3990</v>
      </c>
      <c r="V23" s="354">
        <v>4935</v>
      </c>
      <c r="W23" s="354">
        <v>4512.3875789660997</v>
      </c>
      <c r="X23" s="354">
        <v>24359.700000000004</v>
      </c>
      <c r="Y23" s="320"/>
    </row>
    <row r="24" spans="2:25" ht="13.5" customHeight="1" x14ac:dyDescent="0.15">
      <c r="B24" s="352"/>
      <c r="C24" s="323">
        <v>11</v>
      </c>
      <c r="D24" s="328"/>
      <c r="E24" s="354">
        <v>2940</v>
      </c>
      <c r="F24" s="354">
        <v>3465</v>
      </c>
      <c r="G24" s="354">
        <v>3102.7857480900552</v>
      </c>
      <c r="H24" s="354">
        <v>50001.600000000006</v>
      </c>
      <c r="I24" s="354">
        <v>2310</v>
      </c>
      <c r="J24" s="354">
        <v>2730</v>
      </c>
      <c r="K24" s="354">
        <v>2499.7162126104013</v>
      </c>
      <c r="L24" s="354">
        <v>50786.399999999994</v>
      </c>
      <c r="M24" s="354">
        <v>1470</v>
      </c>
      <c r="N24" s="354">
        <v>1785</v>
      </c>
      <c r="O24" s="354">
        <v>1592.6307449728447</v>
      </c>
      <c r="P24" s="354">
        <v>35396.6</v>
      </c>
      <c r="Q24" s="354">
        <v>5460</v>
      </c>
      <c r="R24" s="354">
        <v>6510</v>
      </c>
      <c r="S24" s="354">
        <v>5944.8868959636156</v>
      </c>
      <c r="T24" s="354">
        <v>10751.9</v>
      </c>
      <c r="U24" s="354">
        <v>3990</v>
      </c>
      <c r="V24" s="354">
        <v>4987.5</v>
      </c>
      <c r="W24" s="354">
        <v>4532.7150694325392</v>
      </c>
      <c r="X24" s="360">
        <v>23375.799999999996</v>
      </c>
      <c r="Y24" s="320"/>
    </row>
    <row r="25" spans="2:25" ht="13.5" customHeight="1" x14ac:dyDescent="0.15">
      <c r="B25" s="356"/>
      <c r="C25" s="387">
        <v>12</v>
      </c>
      <c r="D25" s="342"/>
      <c r="E25" s="358">
        <v>3150</v>
      </c>
      <c r="F25" s="358">
        <v>3990</v>
      </c>
      <c r="G25" s="358">
        <v>3633.2150693146145</v>
      </c>
      <c r="H25" s="358">
        <v>72946</v>
      </c>
      <c r="I25" s="358">
        <v>2310</v>
      </c>
      <c r="J25" s="358">
        <v>2835</v>
      </c>
      <c r="K25" s="358">
        <v>2544.5872047754997</v>
      </c>
      <c r="L25" s="358">
        <v>80992</v>
      </c>
      <c r="M25" s="358">
        <v>1575</v>
      </c>
      <c r="N25" s="358">
        <v>1890</v>
      </c>
      <c r="O25" s="358">
        <v>1695.6886981526663</v>
      </c>
      <c r="P25" s="358">
        <v>41529</v>
      </c>
      <c r="Q25" s="358">
        <v>5250</v>
      </c>
      <c r="R25" s="358">
        <v>6615</v>
      </c>
      <c r="S25" s="359">
        <v>5983.9800449954291</v>
      </c>
      <c r="T25" s="361">
        <v>14959</v>
      </c>
      <c r="U25" s="358">
        <v>4725</v>
      </c>
      <c r="V25" s="358">
        <v>5250</v>
      </c>
      <c r="W25" s="358">
        <v>4938.4736227105568</v>
      </c>
      <c r="X25" s="361">
        <v>38634</v>
      </c>
      <c r="Y25" s="320"/>
    </row>
    <row r="26" spans="2:25" ht="13.5" customHeight="1" x14ac:dyDescent="0.15">
      <c r="B26" s="388"/>
      <c r="C26" s="389"/>
      <c r="D26" s="390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20"/>
    </row>
    <row r="27" spans="2:25" ht="13.5" customHeight="1" x14ac:dyDescent="0.15">
      <c r="B27" s="391"/>
      <c r="C27" s="389"/>
      <c r="D27" s="392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20"/>
    </row>
    <row r="28" spans="2:25" ht="13.5" customHeight="1" x14ac:dyDescent="0.15">
      <c r="B28" s="393" t="s">
        <v>151</v>
      </c>
      <c r="C28" s="389"/>
      <c r="D28" s="390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20"/>
    </row>
    <row r="29" spans="2:25" ht="13.5" customHeight="1" x14ac:dyDescent="0.15">
      <c r="B29" s="394">
        <v>40513</v>
      </c>
      <c r="C29" s="395"/>
      <c r="D29" s="396">
        <v>40519</v>
      </c>
      <c r="E29" s="354">
        <v>3150</v>
      </c>
      <c r="F29" s="354">
        <v>3465</v>
      </c>
      <c r="G29" s="354">
        <v>3353.3394657443532</v>
      </c>
      <c r="H29" s="354">
        <v>13501.3</v>
      </c>
      <c r="I29" s="354">
        <v>2310</v>
      </c>
      <c r="J29" s="354">
        <v>2572.5</v>
      </c>
      <c r="K29" s="354">
        <v>2451.2359105570458</v>
      </c>
      <c r="L29" s="354">
        <v>16151.2</v>
      </c>
      <c r="M29" s="354">
        <v>1575</v>
      </c>
      <c r="N29" s="354">
        <v>1837.5</v>
      </c>
      <c r="O29" s="354">
        <v>1679.3795141168746</v>
      </c>
      <c r="P29" s="354">
        <v>10585</v>
      </c>
      <c r="Q29" s="354">
        <v>5565</v>
      </c>
      <c r="R29" s="354">
        <v>6300</v>
      </c>
      <c r="S29" s="354">
        <v>5957.4322509998083</v>
      </c>
      <c r="T29" s="354">
        <v>2883.1</v>
      </c>
      <c r="U29" s="354">
        <v>4725</v>
      </c>
      <c r="V29" s="354">
        <v>5040</v>
      </c>
      <c r="W29" s="354">
        <v>4850.4137890143256</v>
      </c>
      <c r="X29" s="354">
        <v>5942.1</v>
      </c>
      <c r="Y29" s="320"/>
    </row>
    <row r="30" spans="2:25" ht="13.5" customHeight="1" x14ac:dyDescent="0.15">
      <c r="B30" s="397" t="s">
        <v>152</v>
      </c>
      <c r="C30" s="398"/>
      <c r="D30" s="396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20"/>
    </row>
    <row r="31" spans="2:25" ht="13.5" customHeight="1" x14ac:dyDescent="0.15">
      <c r="B31" s="394">
        <v>40520</v>
      </c>
      <c r="C31" s="395"/>
      <c r="D31" s="396">
        <v>40526</v>
      </c>
      <c r="E31" s="399">
        <v>3360</v>
      </c>
      <c r="F31" s="399">
        <v>3780</v>
      </c>
      <c r="G31" s="399">
        <v>3618.7940632838972</v>
      </c>
      <c r="H31" s="399">
        <v>12792.4</v>
      </c>
      <c r="I31" s="399">
        <v>2415</v>
      </c>
      <c r="J31" s="399">
        <v>2730</v>
      </c>
      <c r="K31" s="399">
        <v>2609.3710506636753</v>
      </c>
      <c r="L31" s="399">
        <v>15965.7</v>
      </c>
      <c r="M31" s="399">
        <v>1575</v>
      </c>
      <c r="N31" s="399">
        <v>1890</v>
      </c>
      <c r="O31" s="399">
        <v>1696.8487932276657</v>
      </c>
      <c r="P31" s="399">
        <v>8158.3</v>
      </c>
      <c r="Q31" s="399">
        <v>5775</v>
      </c>
      <c r="R31" s="399">
        <v>6615</v>
      </c>
      <c r="S31" s="399">
        <v>6170.4035902197465</v>
      </c>
      <c r="T31" s="399">
        <v>2779.8</v>
      </c>
      <c r="U31" s="399">
        <v>4725</v>
      </c>
      <c r="V31" s="399">
        <v>5197.5</v>
      </c>
      <c r="W31" s="399">
        <v>4963.5733496332532</v>
      </c>
      <c r="X31" s="399">
        <v>7569.3</v>
      </c>
      <c r="Y31" s="320"/>
    </row>
    <row r="32" spans="2:25" ht="13.5" customHeight="1" x14ac:dyDescent="0.15">
      <c r="B32" s="397" t="s">
        <v>153</v>
      </c>
      <c r="C32" s="398"/>
      <c r="D32" s="396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20"/>
    </row>
    <row r="33" spans="2:25" ht="13.5" customHeight="1" x14ac:dyDescent="0.15">
      <c r="B33" s="394">
        <v>40527</v>
      </c>
      <c r="C33" s="395"/>
      <c r="D33" s="396">
        <v>40533</v>
      </c>
      <c r="E33" s="399">
        <v>3570</v>
      </c>
      <c r="F33" s="399">
        <v>3990</v>
      </c>
      <c r="G33" s="399">
        <v>3789.1751891074118</v>
      </c>
      <c r="H33" s="399">
        <v>16055.2</v>
      </c>
      <c r="I33" s="399">
        <v>2520</v>
      </c>
      <c r="J33" s="399">
        <v>2835</v>
      </c>
      <c r="K33" s="399">
        <v>2665.2442597669624</v>
      </c>
      <c r="L33" s="399">
        <v>21825.4</v>
      </c>
      <c r="M33" s="399">
        <v>1575</v>
      </c>
      <c r="N33" s="399">
        <v>1890</v>
      </c>
      <c r="O33" s="399">
        <v>1685.2048558421855</v>
      </c>
      <c r="P33" s="399">
        <v>7693.6</v>
      </c>
      <c r="Q33" s="399">
        <v>5775</v>
      </c>
      <c r="R33" s="399">
        <v>6615</v>
      </c>
      <c r="S33" s="399">
        <v>6160.7279300423997</v>
      </c>
      <c r="T33" s="399">
        <v>3291.4</v>
      </c>
      <c r="U33" s="399">
        <v>4830</v>
      </c>
      <c r="V33" s="399">
        <v>5250</v>
      </c>
      <c r="W33" s="399">
        <v>5074.537533753376</v>
      </c>
      <c r="X33" s="399">
        <v>8455.9</v>
      </c>
      <c r="Y33" s="320"/>
    </row>
    <row r="34" spans="2:25" ht="13.5" customHeight="1" x14ac:dyDescent="0.15">
      <c r="B34" s="397" t="s">
        <v>154</v>
      </c>
      <c r="C34" s="398"/>
      <c r="D34" s="396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20"/>
    </row>
    <row r="35" spans="2:25" ht="13.5" customHeight="1" x14ac:dyDescent="0.15">
      <c r="B35" s="394">
        <v>40534</v>
      </c>
      <c r="C35" s="395"/>
      <c r="D35" s="396">
        <v>40540</v>
      </c>
      <c r="E35" s="399">
        <v>3570</v>
      </c>
      <c r="F35" s="399">
        <v>3780</v>
      </c>
      <c r="G35" s="399">
        <v>3691.4756722511606</v>
      </c>
      <c r="H35" s="399">
        <v>25751</v>
      </c>
      <c r="I35" s="399">
        <v>2415</v>
      </c>
      <c r="J35" s="399">
        <v>2625.3150000000005</v>
      </c>
      <c r="K35" s="399">
        <v>2542.168578335145</v>
      </c>
      <c r="L35" s="399">
        <v>23838.799999999999</v>
      </c>
      <c r="M35" s="399">
        <v>1659</v>
      </c>
      <c r="N35" s="399">
        <v>1785</v>
      </c>
      <c r="O35" s="399">
        <v>1746.9813880126183</v>
      </c>
      <c r="P35" s="399">
        <v>14427.6</v>
      </c>
      <c r="Q35" s="399">
        <v>5250</v>
      </c>
      <c r="R35" s="399">
        <v>5775</v>
      </c>
      <c r="S35" s="399">
        <v>5567.203549848944</v>
      </c>
      <c r="T35" s="399">
        <v>5145.3</v>
      </c>
      <c r="U35" s="399">
        <v>4725</v>
      </c>
      <c r="V35" s="399">
        <v>5040</v>
      </c>
      <c r="W35" s="399">
        <v>4900.8032761619588</v>
      </c>
      <c r="X35" s="399">
        <v>14916.4</v>
      </c>
      <c r="Y35" s="320"/>
    </row>
    <row r="36" spans="2:25" ht="13.5" customHeight="1" x14ac:dyDescent="0.15">
      <c r="B36" s="397" t="s">
        <v>155</v>
      </c>
      <c r="C36" s="398"/>
      <c r="D36" s="396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20"/>
    </row>
    <row r="37" spans="2:25" ht="13.5" customHeight="1" x14ac:dyDescent="0.15">
      <c r="B37" s="400"/>
      <c r="C37" s="401"/>
      <c r="D37" s="402">
        <v>40906</v>
      </c>
      <c r="E37" s="358"/>
      <c r="F37" s="358"/>
      <c r="G37" s="358"/>
      <c r="H37" s="358">
        <v>4846</v>
      </c>
      <c r="I37" s="358"/>
      <c r="J37" s="358"/>
      <c r="K37" s="358"/>
      <c r="L37" s="358">
        <v>3211</v>
      </c>
      <c r="M37" s="358"/>
      <c r="N37" s="358"/>
      <c r="O37" s="358"/>
      <c r="P37" s="358">
        <v>664</v>
      </c>
      <c r="Q37" s="358"/>
      <c r="R37" s="358"/>
      <c r="S37" s="358"/>
      <c r="T37" s="358">
        <v>859</v>
      </c>
      <c r="U37" s="358"/>
      <c r="V37" s="358"/>
      <c r="W37" s="358"/>
      <c r="X37" s="358">
        <v>1750</v>
      </c>
      <c r="Y37" s="320"/>
    </row>
    <row r="38" spans="2:25" ht="3.75" customHeight="1" x14ac:dyDescent="0.15"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</row>
    <row r="39" spans="2:25" ht="13.5" customHeight="1" x14ac:dyDescent="0.15">
      <c r="B39" s="378" t="s">
        <v>135</v>
      </c>
      <c r="C39" s="317" t="s">
        <v>295</v>
      </c>
    </row>
    <row r="40" spans="2:25" ht="13.5" customHeight="1" x14ac:dyDescent="0.15">
      <c r="B40" s="403" t="s">
        <v>1</v>
      </c>
      <c r="C40" s="317" t="s">
        <v>283</v>
      </c>
    </row>
    <row r="41" spans="2:25" ht="13.5" customHeight="1" x14ac:dyDescent="0.15">
      <c r="B41" s="403" t="s">
        <v>219</v>
      </c>
      <c r="C41" s="317" t="s">
        <v>137</v>
      </c>
    </row>
    <row r="42" spans="2:25" ht="13.5" customHeight="1" x14ac:dyDescent="0.15">
      <c r="B42" s="403"/>
    </row>
  </sheetData>
  <phoneticPr fontId="5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Y42"/>
  <sheetViews>
    <sheetView zoomScale="75" zoomScaleNormal="75" workbookViewId="0"/>
  </sheetViews>
  <sheetFormatPr defaultColWidth="7.5" defaultRowHeight="12" x14ac:dyDescent="0.15"/>
  <cols>
    <col min="1" max="1" width="0.75" style="317" customWidth="1"/>
    <col min="2" max="2" width="5.875" style="317" customWidth="1"/>
    <col min="3" max="3" width="2.5" style="317" customWidth="1"/>
    <col min="4" max="4" width="6" style="317" customWidth="1"/>
    <col min="5" max="7" width="5.875" style="317" customWidth="1"/>
    <col min="8" max="8" width="7.5" style="317" customWidth="1"/>
    <col min="9" max="11" width="5.875" style="317" customWidth="1"/>
    <col min="12" max="12" width="7.5" style="317" customWidth="1"/>
    <col min="13" max="15" width="5.875" style="317" customWidth="1"/>
    <col min="16" max="16" width="7.625" style="317" customWidth="1"/>
    <col min="17" max="19" width="5.875" style="317" customWidth="1"/>
    <col min="20" max="20" width="7.75" style="317" customWidth="1"/>
    <col min="21" max="23" width="5.875" style="317" customWidth="1"/>
    <col min="24" max="24" width="7.625" style="317" customWidth="1"/>
    <col min="25" max="16384" width="7.5" style="317"/>
  </cols>
  <sheetData>
    <row r="1" spans="2:25" ht="15" customHeight="1" x14ac:dyDescent="0.15">
      <c r="B1" s="376"/>
      <c r="C1" s="376"/>
      <c r="D1" s="376"/>
    </row>
    <row r="2" spans="2:25" ht="12.75" customHeight="1" x14ac:dyDescent="0.15">
      <c r="B2" s="317" t="str">
        <f>近和31!B2&amp;"　（つづき）"</f>
        <v>(2)和牛チルド「3」の品目別価格　（つづき）</v>
      </c>
      <c r="C2" s="322"/>
      <c r="D2" s="322"/>
    </row>
    <row r="3" spans="2:25" ht="12.75" customHeight="1" x14ac:dyDescent="0.15">
      <c r="B3" s="322"/>
      <c r="C3" s="322"/>
      <c r="D3" s="322"/>
      <c r="X3" s="378" t="s">
        <v>117</v>
      </c>
    </row>
    <row r="4" spans="2:25" ht="3.75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</row>
    <row r="5" spans="2:25" ht="13.5" customHeight="1" x14ac:dyDescent="0.15">
      <c r="B5" s="379"/>
      <c r="C5" s="332" t="s">
        <v>278</v>
      </c>
      <c r="D5" s="331"/>
      <c r="E5" s="380" t="s">
        <v>296</v>
      </c>
      <c r="F5" s="381"/>
      <c r="G5" s="381"/>
      <c r="H5" s="382"/>
      <c r="I5" s="380" t="s">
        <v>297</v>
      </c>
      <c r="J5" s="381"/>
      <c r="K5" s="381"/>
      <c r="L5" s="382"/>
      <c r="M5" s="380" t="s">
        <v>298</v>
      </c>
      <c r="N5" s="381"/>
      <c r="O5" s="381"/>
      <c r="P5" s="382"/>
      <c r="Q5" s="380" t="s">
        <v>299</v>
      </c>
      <c r="R5" s="381"/>
      <c r="S5" s="381"/>
      <c r="T5" s="382"/>
      <c r="U5" s="380" t="s">
        <v>300</v>
      </c>
      <c r="V5" s="381"/>
      <c r="W5" s="381"/>
      <c r="X5" s="382"/>
    </row>
    <row r="6" spans="2:25" ht="13.5" customHeight="1" x14ac:dyDescent="0.15">
      <c r="B6" s="335" t="s">
        <v>291</v>
      </c>
      <c r="C6" s="383"/>
      <c r="D6" s="384"/>
      <c r="E6" s="385" t="s">
        <v>292</v>
      </c>
      <c r="F6" s="404" t="s">
        <v>193</v>
      </c>
      <c r="G6" s="385" t="s">
        <v>293</v>
      </c>
      <c r="H6" s="405" t="s">
        <v>128</v>
      </c>
      <c r="I6" s="385" t="s">
        <v>292</v>
      </c>
      <c r="J6" s="404" t="s">
        <v>193</v>
      </c>
      <c r="K6" s="385" t="s">
        <v>293</v>
      </c>
      <c r="L6" s="405" t="s">
        <v>128</v>
      </c>
      <c r="M6" s="385" t="s">
        <v>292</v>
      </c>
      <c r="N6" s="404" t="s">
        <v>193</v>
      </c>
      <c r="O6" s="385" t="s">
        <v>293</v>
      </c>
      <c r="P6" s="405" t="s">
        <v>128</v>
      </c>
      <c r="Q6" s="385" t="s">
        <v>292</v>
      </c>
      <c r="R6" s="404" t="s">
        <v>193</v>
      </c>
      <c r="S6" s="385" t="s">
        <v>293</v>
      </c>
      <c r="T6" s="405" t="s">
        <v>128</v>
      </c>
      <c r="U6" s="385" t="s">
        <v>292</v>
      </c>
      <c r="V6" s="404" t="s">
        <v>193</v>
      </c>
      <c r="W6" s="385" t="s">
        <v>293</v>
      </c>
      <c r="X6" s="405" t="s">
        <v>128</v>
      </c>
    </row>
    <row r="7" spans="2:25" ht="13.5" customHeight="1" x14ac:dyDescent="0.15">
      <c r="B7" s="341"/>
      <c r="C7" s="326"/>
      <c r="D7" s="326"/>
      <c r="E7" s="386"/>
      <c r="F7" s="406"/>
      <c r="G7" s="386" t="s">
        <v>294</v>
      </c>
      <c r="H7" s="407"/>
      <c r="I7" s="386"/>
      <c r="J7" s="406"/>
      <c r="K7" s="386" t="s">
        <v>294</v>
      </c>
      <c r="L7" s="407"/>
      <c r="M7" s="386"/>
      <c r="N7" s="406"/>
      <c r="O7" s="386" t="s">
        <v>294</v>
      </c>
      <c r="P7" s="407"/>
      <c r="Q7" s="386"/>
      <c r="R7" s="406"/>
      <c r="S7" s="386" t="s">
        <v>294</v>
      </c>
      <c r="T7" s="407"/>
      <c r="U7" s="386"/>
      <c r="V7" s="406"/>
      <c r="W7" s="386" t="s">
        <v>294</v>
      </c>
      <c r="X7" s="407"/>
    </row>
    <row r="8" spans="2:25" ht="13.5" customHeight="1" x14ac:dyDescent="0.15">
      <c r="B8" s="352" t="s">
        <v>95</v>
      </c>
      <c r="C8" s="323">
        <v>17</v>
      </c>
      <c r="D8" s="317" t="s">
        <v>96</v>
      </c>
      <c r="E8" s="350">
        <v>5544</v>
      </c>
      <c r="F8" s="351">
        <v>7665</v>
      </c>
      <c r="G8" s="350">
        <v>6170</v>
      </c>
      <c r="H8" s="408">
        <v>149197</v>
      </c>
      <c r="I8" s="350">
        <v>1680</v>
      </c>
      <c r="J8" s="351">
        <v>2437</v>
      </c>
      <c r="K8" s="350">
        <v>2071</v>
      </c>
      <c r="L8" s="408">
        <v>414859</v>
      </c>
      <c r="M8" s="350">
        <v>2310</v>
      </c>
      <c r="N8" s="351">
        <v>2940</v>
      </c>
      <c r="O8" s="350">
        <v>2542</v>
      </c>
      <c r="P8" s="408">
        <v>215093</v>
      </c>
      <c r="Q8" s="350">
        <v>2310</v>
      </c>
      <c r="R8" s="351">
        <v>2940</v>
      </c>
      <c r="S8" s="350">
        <v>2652</v>
      </c>
      <c r="T8" s="408">
        <v>179430</v>
      </c>
      <c r="U8" s="350">
        <v>2310</v>
      </c>
      <c r="V8" s="351">
        <v>3150</v>
      </c>
      <c r="W8" s="350">
        <v>2692</v>
      </c>
      <c r="X8" s="350">
        <v>137344</v>
      </c>
      <c r="Y8" s="320"/>
    </row>
    <row r="9" spans="2:25" ht="13.5" customHeight="1" x14ac:dyDescent="0.15">
      <c r="B9" s="352"/>
      <c r="C9" s="323">
        <v>18</v>
      </c>
      <c r="E9" s="354">
        <v>5565</v>
      </c>
      <c r="F9" s="355">
        <v>7046</v>
      </c>
      <c r="G9" s="354">
        <v>6107</v>
      </c>
      <c r="H9" s="360">
        <v>69407</v>
      </c>
      <c r="I9" s="354">
        <v>1470</v>
      </c>
      <c r="J9" s="355">
        <v>2426</v>
      </c>
      <c r="K9" s="354">
        <v>1951</v>
      </c>
      <c r="L9" s="360">
        <v>279562</v>
      </c>
      <c r="M9" s="354">
        <v>2310</v>
      </c>
      <c r="N9" s="355">
        <v>2993</v>
      </c>
      <c r="O9" s="354">
        <v>2640</v>
      </c>
      <c r="P9" s="360">
        <v>176620</v>
      </c>
      <c r="Q9" s="354">
        <v>2415</v>
      </c>
      <c r="R9" s="355">
        <v>3077</v>
      </c>
      <c r="S9" s="354">
        <v>2752</v>
      </c>
      <c r="T9" s="360">
        <v>152028</v>
      </c>
      <c r="U9" s="354">
        <v>2415</v>
      </c>
      <c r="V9" s="355">
        <v>3150</v>
      </c>
      <c r="W9" s="354">
        <v>2768</v>
      </c>
      <c r="X9" s="354">
        <v>114838</v>
      </c>
      <c r="Y9" s="320"/>
    </row>
    <row r="10" spans="2:25" ht="13.5" customHeight="1" x14ac:dyDescent="0.15">
      <c r="B10" s="352"/>
      <c r="C10" s="323">
        <v>19</v>
      </c>
      <c r="E10" s="354">
        <v>5513</v>
      </c>
      <c r="F10" s="355">
        <v>6825</v>
      </c>
      <c r="G10" s="354">
        <v>5843</v>
      </c>
      <c r="H10" s="360">
        <v>55794</v>
      </c>
      <c r="I10" s="354">
        <v>1365</v>
      </c>
      <c r="J10" s="355">
        <v>2100</v>
      </c>
      <c r="K10" s="354">
        <v>1867</v>
      </c>
      <c r="L10" s="360">
        <v>314484</v>
      </c>
      <c r="M10" s="354">
        <v>2205</v>
      </c>
      <c r="N10" s="355">
        <v>2783</v>
      </c>
      <c r="O10" s="354">
        <v>2480</v>
      </c>
      <c r="P10" s="360">
        <v>157136</v>
      </c>
      <c r="Q10" s="354">
        <v>2415</v>
      </c>
      <c r="R10" s="355">
        <v>2951</v>
      </c>
      <c r="S10" s="354">
        <v>2692</v>
      </c>
      <c r="T10" s="360">
        <v>147220</v>
      </c>
      <c r="U10" s="354">
        <v>2415</v>
      </c>
      <c r="V10" s="355">
        <v>2951</v>
      </c>
      <c r="W10" s="354">
        <v>2693</v>
      </c>
      <c r="X10" s="354">
        <v>115708</v>
      </c>
      <c r="Y10" s="320"/>
    </row>
    <row r="11" spans="2:25" ht="13.5" customHeight="1" x14ac:dyDescent="0.15">
      <c r="B11" s="352"/>
      <c r="C11" s="323">
        <v>20</v>
      </c>
      <c r="E11" s="354">
        <v>4305</v>
      </c>
      <c r="F11" s="355">
        <v>6615</v>
      </c>
      <c r="G11" s="354">
        <v>5397</v>
      </c>
      <c r="H11" s="360">
        <v>65151</v>
      </c>
      <c r="I11" s="354">
        <v>1208</v>
      </c>
      <c r="J11" s="355">
        <v>1995</v>
      </c>
      <c r="K11" s="354">
        <v>1747</v>
      </c>
      <c r="L11" s="360">
        <v>263397</v>
      </c>
      <c r="M11" s="354">
        <v>1785</v>
      </c>
      <c r="N11" s="355">
        <v>2772</v>
      </c>
      <c r="O11" s="354">
        <v>2412</v>
      </c>
      <c r="P11" s="360">
        <v>144512</v>
      </c>
      <c r="Q11" s="354">
        <v>1995</v>
      </c>
      <c r="R11" s="355">
        <v>2867</v>
      </c>
      <c r="S11" s="354">
        <v>2616</v>
      </c>
      <c r="T11" s="360">
        <v>142545</v>
      </c>
      <c r="U11" s="354">
        <v>2100</v>
      </c>
      <c r="V11" s="355">
        <v>2940</v>
      </c>
      <c r="W11" s="354">
        <v>2615</v>
      </c>
      <c r="X11" s="354">
        <v>118949</v>
      </c>
      <c r="Y11" s="320"/>
    </row>
    <row r="12" spans="2:25" ht="13.5" customHeight="1" x14ac:dyDescent="0.15">
      <c r="B12" s="356"/>
      <c r="C12" s="387">
        <v>21</v>
      </c>
      <c r="D12" s="326"/>
      <c r="E12" s="358">
        <v>4200</v>
      </c>
      <c r="F12" s="359">
        <v>6300</v>
      </c>
      <c r="G12" s="358">
        <v>5003</v>
      </c>
      <c r="H12" s="361">
        <v>64761</v>
      </c>
      <c r="I12" s="358">
        <v>1050</v>
      </c>
      <c r="J12" s="359">
        <v>1943</v>
      </c>
      <c r="K12" s="358">
        <v>1554</v>
      </c>
      <c r="L12" s="361">
        <v>315616</v>
      </c>
      <c r="M12" s="358">
        <v>1838</v>
      </c>
      <c r="N12" s="359">
        <v>2730</v>
      </c>
      <c r="O12" s="358">
        <v>2217</v>
      </c>
      <c r="P12" s="361">
        <v>150375</v>
      </c>
      <c r="Q12" s="358">
        <v>1995</v>
      </c>
      <c r="R12" s="359">
        <v>2835</v>
      </c>
      <c r="S12" s="358">
        <v>2484</v>
      </c>
      <c r="T12" s="361">
        <v>154431</v>
      </c>
      <c r="U12" s="358">
        <v>1995</v>
      </c>
      <c r="V12" s="359">
        <v>2940</v>
      </c>
      <c r="W12" s="358">
        <v>2436</v>
      </c>
      <c r="X12" s="358">
        <v>130985</v>
      </c>
      <c r="Y12" s="320"/>
    </row>
    <row r="13" spans="2:25" ht="13.5" customHeight="1" x14ac:dyDescent="0.15">
      <c r="B13" s="352"/>
      <c r="C13" s="323">
        <v>12</v>
      </c>
      <c r="D13" s="328"/>
      <c r="E13" s="354">
        <v>4914</v>
      </c>
      <c r="F13" s="354">
        <v>6090</v>
      </c>
      <c r="G13" s="354">
        <v>5195</v>
      </c>
      <c r="H13" s="354">
        <v>9843</v>
      </c>
      <c r="I13" s="354">
        <v>1050</v>
      </c>
      <c r="J13" s="354">
        <v>1470</v>
      </c>
      <c r="K13" s="354">
        <v>1263</v>
      </c>
      <c r="L13" s="354">
        <v>39768</v>
      </c>
      <c r="M13" s="354">
        <v>1890</v>
      </c>
      <c r="N13" s="354">
        <v>2415</v>
      </c>
      <c r="O13" s="354">
        <v>2157</v>
      </c>
      <c r="P13" s="354">
        <v>19251</v>
      </c>
      <c r="Q13" s="354">
        <v>2100</v>
      </c>
      <c r="R13" s="354">
        <v>2520</v>
      </c>
      <c r="S13" s="354">
        <v>2311</v>
      </c>
      <c r="T13" s="354">
        <v>21108</v>
      </c>
      <c r="U13" s="354">
        <v>2100</v>
      </c>
      <c r="V13" s="354">
        <v>2573</v>
      </c>
      <c r="W13" s="354">
        <v>2352</v>
      </c>
      <c r="X13" s="354">
        <v>18347</v>
      </c>
      <c r="Y13" s="320"/>
    </row>
    <row r="14" spans="2:25" ht="13.5" customHeight="1" x14ac:dyDescent="0.15">
      <c r="B14" s="352" t="s">
        <v>99</v>
      </c>
      <c r="C14" s="323">
        <v>1</v>
      </c>
      <c r="D14" s="328" t="s">
        <v>2</v>
      </c>
      <c r="E14" s="354">
        <v>4505</v>
      </c>
      <c r="F14" s="354">
        <v>5630</v>
      </c>
      <c r="G14" s="354">
        <v>4899</v>
      </c>
      <c r="H14" s="354">
        <v>11100</v>
      </c>
      <c r="I14" s="354">
        <v>998</v>
      </c>
      <c r="J14" s="354">
        <v>1470</v>
      </c>
      <c r="K14" s="354">
        <v>1211</v>
      </c>
      <c r="L14" s="354">
        <v>29764</v>
      </c>
      <c r="M14" s="354">
        <v>1680</v>
      </c>
      <c r="N14" s="354">
        <v>2415</v>
      </c>
      <c r="O14" s="354">
        <v>2040</v>
      </c>
      <c r="P14" s="354">
        <v>13999</v>
      </c>
      <c r="Q14" s="354">
        <v>1890</v>
      </c>
      <c r="R14" s="354">
        <v>2520</v>
      </c>
      <c r="S14" s="354">
        <v>2249</v>
      </c>
      <c r="T14" s="354">
        <v>13696</v>
      </c>
      <c r="U14" s="354">
        <v>1890</v>
      </c>
      <c r="V14" s="354">
        <v>2625</v>
      </c>
      <c r="W14" s="354">
        <v>2275</v>
      </c>
      <c r="X14" s="354">
        <v>10775</v>
      </c>
      <c r="Y14" s="320"/>
    </row>
    <row r="15" spans="2:25" ht="13.5" customHeight="1" x14ac:dyDescent="0.15">
      <c r="B15" s="352"/>
      <c r="C15" s="323">
        <v>2</v>
      </c>
      <c r="D15" s="328"/>
      <c r="E15" s="354">
        <v>4410</v>
      </c>
      <c r="F15" s="354">
        <v>5250</v>
      </c>
      <c r="G15" s="354">
        <v>4675</v>
      </c>
      <c r="H15" s="354">
        <v>6275</v>
      </c>
      <c r="I15" s="354">
        <v>1260</v>
      </c>
      <c r="J15" s="354">
        <v>1575</v>
      </c>
      <c r="K15" s="354">
        <v>1406</v>
      </c>
      <c r="L15" s="354">
        <v>22417</v>
      </c>
      <c r="M15" s="354">
        <v>1995</v>
      </c>
      <c r="N15" s="354">
        <v>2310</v>
      </c>
      <c r="O15" s="354">
        <v>2206</v>
      </c>
      <c r="P15" s="354">
        <v>11636</v>
      </c>
      <c r="Q15" s="354">
        <v>2153</v>
      </c>
      <c r="R15" s="354">
        <v>2552</v>
      </c>
      <c r="S15" s="354">
        <v>2356</v>
      </c>
      <c r="T15" s="354">
        <v>10243</v>
      </c>
      <c r="U15" s="354">
        <v>2153</v>
      </c>
      <c r="V15" s="354">
        <v>2552</v>
      </c>
      <c r="W15" s="354">
        <v>2338</v>
      </c>
      <c r="X15" s="354">
        <v>9818</v>
      </c>
      <c r="Y15" s="320"/>
    </row>
    <row r="16" spans="2:25" ht="13.5" customHeight="1" x14ac:dyDescent="0.15">
      <c r="B16" s="352"/>
      <c r="C16" s="323">
        <v>3</v>
      </c>
      <c r="D16" s="328"/>
      <c r="E16" s="354">
        <v>4547</v>
      </c>
      <c r="F16" s="354">
        <v>5303</v>
      </c>
      <c r="G16" s="354">
        <v>4683</v>
      </c>
      <c r="H16" s="354">
        <v>6867</v>
      </c>
      <c r="I16" s="354">
        <v>1418</v>
      </c>
      <c r="J16" s="354">
        <v>1785</v>
      </c>
      <c r="K16" s="354">
        <v>1581</v>
      </c>
      <c r="L16" s="354">
        <v>36562</v>
      </c>
      <c r="M16" s="354">
        <v>2048</v>
      </c>
      <c r="N16" s="354">
        <v>2310</v>
      </c>
      <c r="O16" s="354">
        <v>2203</v>
      </c>
      <c r="P16" s="354">
        <v>14471</v>
      </c>
      <c r="Q16" s="354">
        <v>2205</v>
      </c>
      <c r="R16" s="354">
        <v>2625</v>
      </c>
      <c r="S16" s="354">
        <v>2470</v>
      </c>
      <c r="T16" s="354">
        <v>14538</v>
      </c>
      <c r="U16" s="354">
        <v>2205</v>
      </c>
      <c r="V16" s="354">
        <v>2604</v>
      </c>
      <c r="W16" s="354">
        <v>2430</v>
      </c>
      <c r="X16" s="354">
        <v>12466</v>
      </c>
      <c r="Y16" s="320"/>
    </row>
    <row r="17" spans="2:25" ht="13.5" customHeight="1" x14ac:dyDescent="0.15">
      <c r="B17" s="352"/>
      <c r="C17" s="323">
        <v>4</v>
      </c>
      <c r="D17" s="328"/>
      <c r="E17" s="354">
        <v>4547</v>
      </c>
      <c r="F17" s="354">
        <v>5355</v>
      </c>
      <c r="G17" s="354">
        <v>5068</v>
      </c>
      <c r="H17" s="354">
        <v>5867</v>
      </c>
      <c r="I17" s="354">
        <v>1523</v>
      </c>
      <c r="J17" s="354">
        <v>1890</v>
      </c>
      <c r="K17" s="354">
        <v>1661</v>
      </c>
      <c r="L17" s="354">
        <v>24464</v>
      </c>
      <c r="M17" s="354">
        <v>2090</v>
      </c>
      <c r="N17" s="354">
        <v>2415</v>
      </c>
      <c r="O17" s="354">
        <v>2239</v>
      </c>
      <c r="P17" s="354">
        <v>10445</v>
      </c>
      <c r="Q17" s="354">
        <v>2310</v>
      </c>
      <c r="R17" s="354">
        <v>2678</v>
      </c>
      <c r="S17" s="354">
        <v>2496</v>
      </c>
      <c r="T17" s="354">
        <v>10612</v>
      </c>
      <c r="U17" s="354">
        <v>2310</v>
      </c>
      <c r="V17" s="354">
        <v>2730</v>
      </c>
      <c r="W17" s="354">
        <v>2451</v>
      </c>
      <c r="X17" s="354">
        <v>8940</v>
      </c>
      <c r="Y17" s="320"/>
    </row>
    <row r="18" spans="2:25" ht="13.5" customHeight="1" x14ac:dyDescent="0.15">
      <c r="B18" s="352"/>
      <c r="C18" s="323">
        <v>5</v>
      </c>
      <c r="D18" s="328"/>
      <c r="E18" s="354">
        <v>4515</v>
      </c>
      <c r="F18" s="354">
        <v>5347</v>
      </c>
      <c r="G18" s="354">
        <v>4800</v>
      </c>
      <c r="H18" s="354">
        <v>8944</v>
      </c>
      <c r="I18" s="354">
        <v>1365</v>
      </c>
      <c r="J18" s="354">
        <v>1785</v>
      </c>
      <c r="K18" s="354">
        <v>1611</v>
      </c>
      <c r="L18" s="354">
        <v>35933</v>
      </c>
      <c r="M18" s="354">
        <v>2100</v>
      </c>
      <c r="N18" s="354">
        <v>2520</v>
      </c>
      <c r="O18" s="354">
        <v>2242</v>
      </c>
      <c r="P18" s="354">
        <v>15433</v>
      </c>
      <c r="Q18" s="354">
        <v>1995</v>
      </c>
      <c r="R18" s="354">
        <v>2625</v>
      </c>
      <c r="S18" s="354">
        <v>2464</v>
      </c>
      <c r="T18" s="354">
        <v>15949</v>
      </c>
      <c r="U18" s="354">
        <v>2205</v>
      </c>
      <c r="V18" s="354">
        <v>2730</v>
      </c>
      <c r="W18" s="354">
        <v>2451</v>
      </c>
      <c r="X18" s="354">
        <v>12976</v>
      </c>
      <c r="Y18" s="320"/>
    </row>
    <row r="19" spans="2:25" ht="13.5" customHeight="1" x14ac:dyDescent="0.15">
      <c r="B19" s="352"/>
      <c r="C19" s="323">
        <v>6</v>
      </c>
      <c r="D19" s="328"/>
      <c r="E19" s="354">
        <v>4305</v>
      </c>
      <c r="F19" s="354">
        <v>5124</v>
      </c>
      <c r="G19" s="354">
        <v>4641</v>
      </c>
      <c r="H19" s="354">
        <v>6413</v>
      </c>
      <c r="I19" s="354">
        <v>1313</v>
      </c>
      <c r="J19" s="354">
        <v>1575</v>
      </c>
      <c r="K19" s="354">
        <v>1482</v>
      </c>
      <c r="L19" s="354">
        <v>29425</v>
      </c>
      <c r="M19" s="354">
        <v>1995</v>
      </c>
      <c r="N19" s="354">
        <v>2310</v>
      </c>
      <c r="O19" s="354">
        <v>2150</v>
      </c>
      <c r="P19" s="354">
        <v>13199</v>
      </c>
      <c r="Q19" s="354">
        <v>2100</v>
      </c>
      <c r="R19" s="354">
        <v>2520</v>
      </c>
      <c r="S19" s="354">
        <v>2360</v>
      </c>
      <c r="T19" s="354">
        <v>13902</v>
      </c>
      <c r="U19" s="354">
        <v>2258</v>
      </c>
      <c r="V19" s="354">
        <v>2625</v>
      </c>
      <c r="W19" s="354">
        <v>2432</v>
      </c>
      <c r="X19" s="354">
        <v>11957</v>
      </c>
      <c r="Y19" s="320"/>
    </row>
    <row r="20" spans="2:25" ht="13.5" customHeight="1" x14ac:dyDescent="0.15">
      <c r="B20" s="352"/>
      <c r="C20" s="323">
        <v>7</v>
      </c>
      <c r="D20" s="328"/>
      <c r="E20" s="354">
        <v>4305</v>
      </c>
      <c r="F20" s="354">
        <v>5093</v>
      </c>
      <c r="G20" s="354">
        <v>4636</v>
      </c>
      <c r="H20" s="354">
        <v>4797</v>
      </c>
      <c r="I20" s="354">
        <v>1365</v>
      </c>
      <c r="J20" s="354">
        <v>1680</v>
      </c>
      <c r="K20" s="354">
        <v>1531</v>
      </c>
      <c r="L20" s="354">
        <v>22296</v>
      </c>
      <c r="M20" s="354">
        <v>1995</v>
      </c>
      <c r="N20" s="354">
        <v>2363</v>
      </c>
      <c r="O20" s="354">
        <v>2128</v>
      </c>
      <c r="P20" s="354">
        <v>10351</v>
      </c>
      <c r="Q20" s="354">
        <v>1995</v>
      </c>
      <c r="R20" s="354">
        <v>2520</v>
      </c>
      <c r="S20" s="354">
        <v>2349</v>
      </c>
      <c r="T20" s="354">
        <v>13149</v>
      </c>
      <c r="U20" s="354">
        <v>2100</v>
      </c>
      <c r="V20" s="354">
        <v>2625</v>
      </c>
      <c r="W20" s="354">
        <v>2400</v>
      </c>
      <c r="X20" s="354">
        <v>10689</v>
      </c>
      <c r="Y20" s="320"/>
    </row>
    <row r="21" spans="2:25" ht="13.5" customHeight="1" x14ac:dyDescent="0.15">
      <c r="B21" s="352"/>
      <c r="C21" s="323">
        <v>8</v>
      </c>
      <c r="D21" s="328"/>
      <c r="E21" s="354">
        <v>4305</v>
      </c>
      <c r="F21" s="354">
        <v>5124</v>
      </c>
      <c r="G21" s="354">
        <v>4599</v>
      </c>
      <c r="H21" s="354">
        <v>6625</v>
      </c>
      <c r="I21" s="354">
        <v>1365</v>
      </c>
      <c r="J21" s="354">
        <v>1680</v>
      </c>
      <c r="K21" s="354">
        <v>1531</v>
      </c>
      <c r="L21" s="354">
        <v>29122</v>
      </c>
      <c r="M21" s="354">
        <v>1890</v>
      </c>
      <c r="N21" s="354">
        <v>2384</v>
      </c>
      <c r="O21" s="354">
        <v>2128</v>
      </c>
      <c r="P21" s="354">
        <v>13475</v>
      </c>
      <c r="Q21" s="354">
        <v>2100</v>
      </c>
      <c r="R21" s="354">
        <v>2520</v>
      </c>
      <c r="S21" s="354">
        <v>2345</v>
      </c>
      <c r="T21" s="354">
        <v>16067</v>
      </c>
      <c r="U21" s="354">
        <v>2100</v>
      </c>
      <c r="V21" s="354">
        <v>2520</v>
      </c>
      <c r="W21" s="354">
        <v>2352</v>
      </c>
      <c r="X21" s="354">
        <v>12785</v>
      </c>
      <c r="Y21" s="320"/>
    </row>
    <row r="22" spans="2:25" ht="13.5" customHeight="1" x14ac:dyDescent="0.15">
      <c r="B22" s="352"/>
      <c r="C22" s="323">
        <v>9</v>
      </c>
      <c r="D22" s="328"/>
      <c r="E22" s="354">
        <v>4410</v>
      </c>
      <c r="F22" s="354">
        <v>5145</v>
      </c>
      <c r="G22" s="354">
        <v>4660</v>
      </c>
      <c r="H22" s="354">
        <v>11458</v>
      </c>
      <c r="I22" s="354">
        <v>1313</v>
      </c>
      <c r="J22" s="354">
        <v>1575</v>
      </c>
      <c r="K22" s="354">
        <v>1454</v>
      </c>
      <c r="L22" s="354">
        <v>29880</v>
      </c>
      <c r="M22" s="354">
        <v>1995</v>
      </c>
      <c r="N22" s="354">
        <v>2310</v>
      </c>
      <c r="O22" s="354">
        <v>2154</v>
      </c>
      <c r="P22" s="354">
        <v>16550</v>
      </c>
      <c r="Q22" s="354">
        <v>2100</v>
      </c>
      <c r="R22" s="354">
        <v>2520</v>
      </c>
      <c r="S22" s="354">
        <v>2369</v>
      </c>
      <c r="T22" s="354">
        <v>16502</v>
      </c>
      <c r="U22" s="354">
        <v>2100</v>
      </c>
      <c r="V22" s="354">
        <v>2562</v>
      </c>
      <c r="W22" s="354">
        <v>2371</v>
      </c>
      <c r="X22" s="354">
        <v>14344</v>
      </c>
      <c r="Y22" s="320"/>
    </row>
    <row r="23" spans="2:25" ht="13.5" customHeight="1" x14ac:dyDescent="0.15">
      <c r="B23" s="352"/>
      <c r="C23" s="323">
        <v>10</v>
      </c>
      <c r="D23" s="328"/>
      <c r="E23" s="354">
        <v>4305</v>
      </c>
      <c r="F23" s="354">
        <v>5124</v>
      </c>
      <c r="G23" s="354">
        <v>4633.2597829953766</v>
      </c>
      <c r="H23" s="354">
        <v>9027.2999999999993</v>
      </c>
      <c r="I23" s="354">
        <v>1365</v>
      </c>
      <c r="J23" s="354">
        <v>1470</v>
      </c>
      <c r="K23" s="354">
        <v>1425.6021972616215</v>
      </c>
      <c r="L23" s="354">
        <v>23055.100000000002</v>
      </c>
      <c r="M23" s="354">
        <v>2100</v>
      </c>
      <c r="N23" s="354">
        <v>2310</v>
      </c>
      <c r="O23" s="354">
        <v>2200.2420937321399</v>
      </c>
      <c r="P23" s="354">
        <v>14531.900000000001</v>
      </c>
      <c r="Q23" s="354">
        <v>2100</v>
      </c>
      <c r="R23" s="354">
        <v>2625</v>
      </c>
      <c r="S23" s="354">
        <v>2399.2570477521167</v>
      </c>
      <c r="T23" s="354">
        <v>14243.099999999999</v>
      </c>
      <c r="U23" s="354">
        <v>2310</v>
      </c>
      <c r="V23" s="354">
        <v>2625</v>
      </c>
      <c r="W23" s="354">
        <v>2440.3797978067169</v>
      </c>
      <c r="X23" s="354">
        <v>12898.400000000001</v>
      </c>
      <c r="Y23" s="320"/>
    </row>
    <row r="24" spans="2:25" ht="13.5" customHeight="1" x14ac:dyDescent="0.15">
      <c r="B24" s="352"/>
      <c r="C24" s="323">
        <v>11</v>
      </c>
      <c r="D24" s="328"/>
      <c r="E24" s="354">
        <v>4410</v>
      </c>
      <c r="F24" s="354">
        <v>5124</v>
      </c>
      <c r="G24" s="354">
        <v>4752.7081298750709</v>
      </c>
      <c r="H24" s="354">
        <v>8511.9</v>
      </c>
      <c r="I24" s="354">
        <v>1260</v>
      </c>
      <c r="J24" s="354">
        <v>1470</v>
      </c>
      <c r="K24" s="354">
        <v>1391.7043708711014</v>
      </c>
      <c r="L24" s="354">
        <v>20673.199999999997</v>
      </c>
      <c r="M24" s="354">
        <v>2100</v>
      </c>
      <c r="N24" s="354">
        <v>2415</v>
      </c>
      <c r="O24" s="354">
        <v>2233.0865225146295</v>
      </c>
      <c r="P24" s="354">
        <v>13122.2</v>
      </c>
      <c r="Q24" s="354">
        <v>2100</v>
      </c>
      <c r="R24" s="354">
        <v>2520</v>
      </c>
      <c r="S24" s="354">
        <v>2314.7756180012675</v>
      </c>
      <c r="T24" s="354">
        <v>14151.1</v>
      </c>
      <c r="U24" s="354">
        <v>2310</v>
      </c>
      <c r="V24" s="354">
        <v>2625</v>
      </c>
      <c r="W24" s="354">
        <v>2429.9274796477821</v>
      </c>
      <c r="X24" s="360">
        <v>11720.8</v>
      </c>
      <c r="Y24" s="320"/>
    </row>
    <row r="25" spans="2:25" ht="13.5" customHeight="1" x14ac:dyDescent="0.15">
      <c r="B25" s="356"/>
      <c r="C25" s="387">
        <v>12</v>
      </c>
      <c r="D25" s="342"/>
      <c r="E25" s="358">
        <v>4830</v>
      </c>
      <c r="F25" s="358">
        <v>5649</v>
      </c>
      <c r="G25" s="358">
        <v>5136.5916434540395</v>
      </c>
      <c r="H25" s="358">
        <v>9381</v>
      </c>
      <c r="I25" s="358">
        <v>1155</v>
      </c>
      <c r="J25" s="358">
        <v>1433.25</v>
      </c>
      <c r="K25" s="358">
        <v>1311.3079960513326</v>
      </c>
      <c r="L25" s="358">
        <v>43273</v>
      </c>
      <c r="M25" s="358">
        <v>2100</v>
      </c>
      <c r="N25" s="358">
        <v>2415</v>
      </c>
      <c r="O25" s="358">
        <v>2204.449536689207</v>
      </c>
      <c r="P25" s="358">
        <v>19287</v>
      </c>
      <c r="Q25" s="358">
        <v>2100</v>
      </c>
      <c r="R25" s="358">
        <v>2572.5</v>
      </c>
      <c r="S25" s="358">
        <v>2331.9410631741148</v>
      </c>
      <c r="T25" s="358">
        <v>19471</v>
      </c>
      <c r="U25" s="358">
        <v>2310</v>
      </c>
      <c r="V25" s="358">
        <v>2730</v>
      </c>
      <c r="W25" s="358">
        <v>2545.8493489074885</v>
      </c>
      <c r="X25" s="361">
        <v>17894</v>
      </c>
      <c r="Y25" s="320"/>
    </row>
    <row r="26" spans="2:25" ht="13.5" customHeight="1" x14ac:dyDescent="0.15">
      <c r="B26" s="388"/>
      <c r="C26" s="389"/>
      <c r="D26" s="390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20"/>
    </row>
    <row r="27" spans="2:25" ht="13.5" customHeight="1" x14ac:dyDescent="0.15">
      <c r="B27" s="391"/>
      <c r="C27" s="389"/>
      <c r="D27" s="392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20"/>
    </row>
    <row r="28" spans="2:25" ht="13.5" customHeight="1" x14ac:dyDescent="0.15">
      <c r="B28" s="393" t="s">
        <v>151</v>
      </c>
      <c r="C28" s="389"/>
      <c r="D28" s="390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20"/>
    </row>
    <row r="29" spans="2:25" ht="13.5" customHeight="1" x14ac:dyDescent="0.15">
      <c r="B29" s="394">
        <v>40513</v>
      </c>
      <c r="C29" s="395"/>
      <c r="D29" s="396">
        <v>40519</v>
      </c>
      <c r="E29" s="354">
        <v>4830</v>
      </c>
      <c r="F29" s="354">
        <v>5124</v>
      </c>
      <c r="G29" s="354">
        <v>5022.8138957816382</v>
      </c>
      <c r="H29" s="354">
        <v>1908.9</v>
      </c>
      <c r="I29" s="354">
        <v>1260</v>
      </c>
      <c r="J29" s="354">
        <v>1417.5</v>
      </c>
      <c r="K29" s="354">
        <v>1322.1918238993712</v>
      </c>
      <c r="L29" s="354">
        <v>5671.3</v>
      </c>
      <c r="M29" s="354">
        <v>2100</v>
      </c>
      <c r="N29" s="354">
        <v>2415</v>
      </c>
      <c r="O29" s="354">
        <v>2245.5528330781012</v>
      </c>
      <c r="P29" s="354">
        <v>3985.9</v>
      </c>
      <c r="Q29" s="354">
        <v>2100</v>
      </c>
      <c r="R29" s="354">
        <v>2520</v>
      </c>
      <c r="S29" s="354">
        <v>2307.5319926873863</v>
      </c>
      <c r="T29" s="354">
        <v>3977.2</v>
      </c>
      <c r="U29" s="354">
        <v>2415</v>
      </c>
      <c r="V29" s="354">
        <v>2604</v>
      </c>
      <c r="W29" s="354">
        <v>2537.2275200316553</v>
      </c>
      <c r="X29" s="354">
        <v>2931</v>
      </c>
      <c r="Y29" s="320"/>
    </row>
    <row r="30" spans="2:25" ht="13.5" customHeight="1" x14ac:dyDescent="0.15">
      <c r="B30" s="397" t="s">
        <v>152</v>
      </c>
      <c r="C30" s="398"/>
      <c r="D30" s="396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20"/>
    </row>
    <row r="31" spans="2:25" ht="13.5" customHeight="1" x14ac:dyDescent="0.15">
      <c r="B31" s="394">
        <v>40520</v>
      </c>
      <c r="C31" s="395"/>
      <c r="D31" s="396">
        <v>40526</v>
      </c>
      <c r="E31" s="399">
        <v>5040</v>
      </c>
      <c r="F31" s="399">
        <v>5460</v>
      </c>
      <c r="G31" s="399">
        <v>5176.8151575787897</v>
      </c>
      <c r="H31" s="399">
        <v>2761.2</v>
      </c>
      <c r="I31" s="399">
        <v>1155</v>
      </c>
      <c r="J31" s="399">
        <v>1433.25</v>
      </c>
      <c r="K31" s="399">
        <v>1341.9402205455604</v>
      </c>
      <c r="L31" s="399">
        <v>8594</v>
      </c>
      <c r="M31" s="399">
        <v>2100</v>
      </c>
      <c r="N31" s="399">
        <v>2415</v>
      </c>
      <c r="O31" s="399">
        <v>2187.3134382787343</v>
      </c>
      <c r="P31" s="399">
        <v>5270.2</v>
      </c>
      <c r="Q31" s="399">
        <v>2100</v>
      </c>
      <c r="R31" s="399">
        <v>2572.5</v>
      </c>
      <c r="S31" s="399">
        <v>2358.1690176008005</v>
      </c>
      <c r="T31" s="399">
        <v>4739.3999999999996</v>
      </c>
      <c r="U31" s="399">
        <v>2415</v>
      </c>
      <c r="V31" s="399">
        <v>2730</v>
      </c>
      <c r="W31" s="399">
        <v>2607.2388090838635</v>
      </c>
      <c r="X31" s="399">
        <v>4034.4</v>
      </c>
      <c r="Y31" s="320"/>
    </row>
    <row r="32" spans="2:25" ht="13.5" customHeight="1" x14ac:dyDescent="0.15">
      <c r="B32" s="397" t="s">
        <v>153</v>
      </c>
      <c r="C32" s="398"/>
      <c r="D32" s="396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20"/>
    </row>
    <row r="33" spans="2:25" ht="13.5" customHeight="1" x14ac:dyDescent="0.15">
      <c r="B33" s="394">
        <v>40527</v>
      </c>
      <c r="C33" s="395"/>
      <c r="D33" s="396">
        <v>40533</v>
      </c>
      <c r="E33" s="409">
        <v>5040</v>
      </c>
      <c r="F33" s="399">
        <v>5649</v>
      </c>
      <c r="G33" s="410">
        <v>5278.0469301340863</v>
      </c>
      <c r="H33" s="399">
        <v>2477.6</v>
      </c>
      <c r="I33" s="399">
        <v>1155</v>
      </c>
      <c r="J33" s="399">
        <v>1365</v>
      </c>
      <c r="K33" s="399">
        <v>1290.4061030893217</v>
      </c>
      <c r="L33" s="399">
        <v>9264.6</v>
      </c>
      <c r="M33" s="399">
        <v>2100</v>
      </c>
      <c r="N33" s="399">
        <v>2415</v>
      </c>
      <c r="O33" s="399">
        <v>2220.8694896981315</v>
      </c>
      <c r="P33" s="399">
        <v>4443.7</v>
      </c>
      <c r="Q33" s="399">
        <v>2100</v>
      </c>
      <c r="R33" s="399">
        <v>2572.5</v>
      </c>
      <c r="S33" s="399">
        <v>2390.4704985652793</v>
      </c>
      <c r="T33" s="399">
        <v>4449.3</v>
      </c>
      <c r="U33" s="399">
        <v>2415</v>
      </c>
      <c r="V33" s="399">
        <v>2730</v>
      </c>
      <c r="W33" s="399">
        <v>2596.3717725052343</v>
      </c>
      <c r="X33" s="399">
        <v>4629.7</v>
      </c>
      <c r="Y33" s="320"/>
    </row>
    <row r="34" spans="2:25" ht="13.5" customHeight="1" x14ac:dyDescent="0.15">
      <c r="B34" s="397" t="s">
        <v>154</v>
      </c>
      <c r="C34" s="398"/>
      <c r="D34" s="396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20"/>
    </row>
    <row r="35" spans="2:25" ht="13.5" customHeight="1" x14ac:dyDescent="0.15">
      <c r="B35" s="394">
        <v>40534</v>
      </c>
      <c r="C35" s="395"/>
      <c r="D35" s="396">
        <v>40540</v>
      </c>
      <c r="E35" s="399">
        <v>4830</v>
      </c>
      <c r="F35" s="399">
        <v>5334</v>
      </c>
      <c r="G35" s="399">
        <v>4946.3041341917988</v>
      </c>
      <c r="H35" s="399">
        <v>1883.1</v>
      </c>
      <c r="I35" s="399">
        <v>1260</v>
      </c>
      <c r="J35" s="399">
        <v>1417.5</v>
      </c>
      <c r="K35" s="399">
        <v>1302.9238432155566</v>
      </c>
      <c r="L35" s="399">
        <v>18031.3</v>
      </c>
      <c r="M35" s="399">
        <v>2100</v>
      </c>
      <c r="N35" s="399">
        <v>2310</v>
      </c>
      <c r="O35" s="399">
        <v>2197.0007536930975</v>
      </c>
      <c r="P35" s="399">
        <v>5135.6000000000004</v>
      </c>
      <c r="Q35" s="399">
        <v>2100</v>
      </c>
      <c r="R35" s="399">
        <v>2310</v>
      </c>
      <c r="S35" s="399">
        <v>2199.7781921241058</v>
      </c>
      <c r="T35" s="399">
        <v>5800</v>
      </c>
      <c r="U35" s="399">
        <v>2310</v>
      </c>
      <c r="V35" s="399">
        <v>2520</v>
      </c>
      <c r="W35" s="399">
        <v>2382.1788253994819</v>
      </c>
      <c r="X35" s="399">
        <v>5520.6</v>
      </c>
      <c r="Y35" s="320"/>
    </row>
    <row r="36" spans="2:25" ht="13.5" customHeight="1" x14ac:dyDescent="0.15">
      <c r="B36" s="397" t="s">
        <v>155</v>
      </c>
      <c r="C36" s="398"/>
      <c r="D36" s="396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20"/>
    </row>
    <row r="37" spans="2:25" ht="13.5" customHeight="1" x14ac:dyDescent="0.15">
      <c r="B37" s="400"/>
      <c r="C37" s="401"/>
      <c r="D37" s="402">
        <v>40906</v>
      </c>
      <c r="E37" s="358"/>
      <c r="F37" s="358"/>
      <c r="G37" s="358"/>
      <c r="H37" s="358">
        <v>350</v>
      </c>
      <c r="I37" s="358"/>
      <c r="J37" s="358"/>
      <c r="K37" s="358"/>
      <c r="L37" s="358">
        <v>1712</v>
      </c>
      <c r="M37" s="358"/>
      <c r="N37" s="358"/>
      <c r="O37" s="358"/>
      <c r="P37" s="358">
        <v>452</v>
      </c>
      <c r="Q37" s="358"/>
      <c r="R37" s="358"/>
      <c r="S37" s="358"/>
      <c r="T37" s="358">
        <v>505</v>
      </c>
      <c r="U37" s="358"/>
      <c r="V37" s="358"/>
      <c r="W37" s="358"/>
      <c r="X37" s="358">
        <v>778</v>
      </c>
      <c r="Y37" s="320"/>
    </row>
    <row r="38" spans="2:25" ht="3.75" customHeight="1" x14ac:dyDescent="0.15"/>
    <row r="39" spans="2:25" ht="13.5" customHeight="1" x14ac:dyDescent="0.15">
      <c r="B39" s="378"/>
    </row>
    <row r="40" spans="2:25" ht="13.5" customHeight="1" x14ac:dyDescent="0.15">
      <c r="B40" s="378"/>
    </row>
    <row r="41" spans="2:25" ht="13.5" customHeight="1" x14ac:dyDescent="0.15">
      <c r="B41" s="378"/>
    </row>
    <row r="42" spans="2:25" ht="13.5" customHeight="1" x14ac:dyDescent="0.15">
      <c r="B42" s="378"/>
    </row>
  </sheetData>
  <phoneticPr fontId="5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T42"/>
  <sheetViews>
    <sheetView zoomScale="75" zoomScaleNormal="75" workbookViewId="0"/>
  </sheetViews>
  <sheetFormatPr defaultColWidth="7.5" defaultRowHeight="12" x14ac:dyDescent="0.15"/>
  <cols>
    <col min="1" max="1" width="1.625" style="317" customWidth="1"/>
    <col min="2" max="2" width="5.5" style="317" customWidth="1"/>
    <col min="3" max="3" width="2.875" style="317" customWidth="1"/>
    <col min="4" max="4" width="6.125" style="317" customWidth="1"/>
    <col min="5" max="7" width="5.875" style="317" customWidth="1"/>
    <col min="8" max="8" width="7.625" style="317" customWidth="1"/>
    <col min="9" max="11" width="5.875" style="317" customWidth="1"/>
    <col min="12" max="12" width="7.625" style="317" customWidth="1"/>
    <col min="13" max="15" width="5.875" style="317" customWidth="1"/>
    <col min="16" max="16" width="7.75" style="317" customWidth="1"/>
    <col min="17" max="19" width="5.875" style="317" customWidth="1"/>
    <col min="20" max="20" width="8.125" style="317" customWidth="1"/>
    <col min="21" max="16384" width="7.5" style="317"/>
  </cols>
  <sheetData>
    <row r="1" spans="2:20" ht="15" customHeight="1" x14ac:dyDescent="0.15">
      <c r="B1" s="376"/>
      <c r="C1" s="376"/>
      <c r="D1" s="376"/>
    </row>
    <row r="2" spans="2:20" ht="12.75" customHeight="1" x14ac:dyDescent="0.15">
      <c r="B2" s="317" t="str">
        <f>近和32!B2</f>
        <v>(2)和牛チルド「3」の品目別価格　（つづき）</v>
      </c>
      <c r="C2" s="322"/>
      <c r="D2" s="322"/>
    </row>
    <row r="3" spans="2:20" ht="12.75" customHeight="1" x14ac:dyDescent="0.15">
      <c r="B3" s="322"/>
      <c r="C3" s="322"/>
      <c r="D3" s="322"/>
      <c r="T3" s="378" t="s">
        <v>117</v>
      </c>
    </row>
    <row r="4" spans="2:20" ht="3.75" customHeight="1" x14ac:dyDescent="0.15">
      <c r="B4" s="320"/>
      <c r="C4" s="320"/>
      <c r="D4" s="320"/>
      <c r="E4" s="320"/>
      <c r="F4" s="320"/>
      <c r="G4" s="320"/>
      <c r="H4" s="320"/>
      <c r="I4" s="320"/>
      <c r="J4" s="320"/>
    </row>
    <row r="5" spans="2:20" ht="13.5" customHeight="1" x14ac:dyDescent="0.15">
      <c r="B5" s="379"/>
      <c r="C5" s="332" t="s">
        <v>278</v>
      </c>
      <c r="D5" s="331"/>
      <c r="E5" s="380" t="s">
        <v>301</v>
      </c>
      <c r="F5" s="381"/>
      <c r="G5" s="381"/>
      <c r="H5" s="382"/>
      <c r="I5" s="380" t="s">
        <v>302</v>
      </c>
      <c r="J5" s="381"/>
      <c r="K5" s="381"/>
      <c r="L5" s="382"/>
      <c r="M5" s="380" t="s">
        <v>303</v>
      </c>
      <c r="N5" s="381"/>
      <c r="O5" s="381"/>
      <c r="P5" s="382"/>
      <c r="Q5" s="380" t="s">
        <v>304</v>
      </c>
      <c r="R5" s="381"/>
      <c r="S5" s="381"/>
      <c r="T5" s="382"/>
    </row>
    <row r="6" spans="2:20" ht="13.5" customHeight="1" x14ac:dyDescent="0.15">
      <c r="B6" s="335" t="s">
        <v>291</v>
      </c>
      <c r="C6" s="383"/>
      <c r="D6" s="384"/>
      <c r="E6" s="385" t="s">
        <v>292</v>
      </c>
      <c r="F6" s="404" t="s">
        <v>193</v>
      </c>
      <c r="G6" s="385" t="s">
        <v>293</v>
      </c>
      <c r="H6" s="405" t="s">
        <v>128</v>
      </c>
      <c r="I6" s="385" t="s">
        <v>292</v>
      </c>
      <c r="J6" s="404" t="s">
        <v>193</v>
      </c>
      <c r="K6" s="385" t="s">
        <v>293</v>
      </c>
      <c r="L6" s="405" t="s">
        <v>128</v>
      </c>
      <c r="M6" s="385" t="s">
        <v>292</v>
      </c>
      <c r="N6" s="404" t="s">
        <v>193</v>
      </c>
      <c r="O6" s="385" t="s">
        <v>293</v>
      </c>
      <c r="P6" s="405" t="s">
        <v>128</v>
      </c>
      <c r="Q6" s="385" t="s">
        <v>292</v>
      </c>
      <c r="R6" s="404" t="s">
        <v>193</v>
      </c>
      <c r="S6" s="385" t="s">
        <v>293</v>
      </c>
      <c r="T6" s="405" t="s">
        <v>128</v>
      </c>
    </row>
    <row r="7" spans="2:20" ht="13.5" customHeight="1" x14ac:dyDescent="0.15">
      <c r="B7" s="341"/>
      <c r="C7" s="326"/>
      <c r="D7" s="326"/>
      <c r="E7" s="386"/>
      <c r="F7" s="406"/>
      <c r="G7" s="386" t="s">
        <v>294</v>
      </c>
      <c r="H7" s="407"/>
      <c r="I7" s="386"/>
      <c r="J7" s="406"/>
      <c r="K7" s="386" t="s">
        <v>294</v>
      </c>
      <c r="L7" s="407"/>
      <c r="M7" s="386"/>
      <c r="N7" s="406"/>
      <c r="O7" s="386" t="s">
        <v>294</v>
      </c>
      <c r="P7" s="407"/>
      <c r="Q7" s="386"/>
      <c r="R7" s="406"/>
      <c r="S7" s="386" t="s">
        <v>294</v>
      </c>
      <c r="T7" s="407"/>
    </row>
    <row r="8" spans="2:20" ht="13.5" customHeight="1" x14ac:dyDescent="0.15">
      <c r="B8" s="352" t="s">
        <v>95</v>
      </c>
      <c r="C8" s="323">
        <v>17</v>
      </c>
      <c r="D8" s="317" t="s">
        <v>96</v>
      </c>
      <c r="E8" s="350">
        <v>2100</v>
      </c>
      <c r="F8" s="351">
        <v>2940</v>
      </c>
      <c r="G8" s="350">
        <v>2348</v>
      </c>
      <c r="H8" s="408">
        <v>182322</v>
      </c>
      <c r="I8" s="350">
        <v>1155</v>
      </c>
      <c r="J8" s="351">
        <v>1575</v>
      </c>
      <c r="K8" s="350">
        <v>1355</v>
      </c>
      <c r="L8" s="408">
        <v>316295</v>
      </c>
      <c r="M8" s="350">
        <v>2248</v>
      </c>
      <c r="N8" s="351">
        <v>3045</v>
      </c>
      <c r="O8" s="350">
        <v>2499</v>
      </c>
      <c r="P8" s="408">
        <v>736315</v>
      </c>
      <c r="Q8" s="350">
        <v>2702</v>
      </c>
      <c r="R8" s="351">
        <v>3570</v>
      </c>
      <c r="S8" s="350">
        <v>3117</v>
      </c>
      <c r="T8" s="408">
        <v>2053219</v>
      </c>
    </row>
    <row r="9" spans="2:20" ht="13.5" customHeight="1" x14ac:dyDescent="0.15">
      <c r="B9" s="352"/>
      <c r="C9" s="323">
        <v>18</v>
      </c>
      <c r="E9" s="354">
        <v>1995</v>
      </c>
      <c r="F9" s="355">
        <v>2940</v>
      </c>
      <c r="G9" s="354">
        <v>2452</v>
      </c>
      <c r="H9" s="360">
        <v>167873</v>
      </c>
      <c r="I9" s="354">
        <v>1050</v>
      </c>
      <c r="J9" s="355">
        <v>1680</v>
      </c>
      <c r="K9" s="354">
        <v>1378</v>
      </c>
      <c r="L9" s="360">
        <v>258820</v>
      </c>
      <c r="M9" s="354">
        <v>2205</v>
      </c>
      <c r="N9" s="355">
        <v>2993</v>
      </c>
      <c r="O9" s="354">
        <v>2573</v>
      </c>
      <c r="P9" s="360">
        <v>440360</v>
      </c>
      <c r="Q9" s="354">
        <v>2700</v>
      </c>
      <c r="R9" s="355">
        <v>3465</v>
      </c>
      <c r="S9" s="354">
        <v>3090</v>
      </c>
      <c r="T9" s="360">
        <v>1570965</v>
      </c>
    </row>
    <row r="10" spans="2:20" ht="13.5" customHeight="1" x14ac:dyDescent="0.15">
      <c r="B10" s="352"/>
      <c r="C10" s="323">
        <v>19</v>
      </c>
      <c r="E10" s="354">
        <v>1943</v>
      </c>
      <c r="F10" s="355">
        <v>2678</v>
      </c>
      <c r="G10" s="354">
        <v>2293</v>
      </c>
      <c r="H10" s="360">
        <v>154260</v>
      </c>
      <c r="I10" s="354">
        <v>1103</v>
      </c>
      <c r="J10" s="355">
        <v>1628</v>
      </c>
      <c r="K10" s="354">
        <v>1372</v>
      </c>
      <c r="L10" s="360">
        <v>252503</v>
      </c>
      <c r="M10" s="354">
        <v>2205</v>
      </c>
      <c r="N10" s="355">
        <v>2835</v>
      </c>
      <c r="O10" s="354">
        <v>2494</v>
      </c>
      <c r="P10" s="360">
        <v>448066</v>
      </c>
      <c r="Q10" s="354">
        <v>2667</v>
      </c>
      <c r="R10" s="355">
        <v>3255</v>
      </c>
      <c r="S10" s="354">
        <v>2999</v>
      </c>
      <c r="T10" s="360">
        <v>1372220</v>
      </c>
    </row>
    <row r="11" spans="2:20" ht="13.5" customHeight="1" x14ac:dyDescent="0.15">
      <c r="B11" s="352"/>
      <c r="C11" s="323">
        <v>20</v>
      </c>
      <c r="D11" s="320"/>
      <c r="E11" s="354">
        <v>1680</v>
      </c>
      <c r="F11" s="355">
        <v>2625</v>
      </c>
      <c r="G11" s="354">
        <v>2172</v>
      </c>
      <c r="H11" s="360">
        <v>157697</v>
      </c>
      <c r="I11" s="354">
        <v>1050</v>
      </c>
      <c r="J11" s="355">
        <v>1575</v>
      </c>
      <c r="K11" s="354">
        <v>1384</v>
      </c>
      <c r="L11" s="360">
        <v>271935</v>
      </c>
      <c r="M11" s="354">
        <v>1890</v>
      </c>
      <c r="N11" s="355">
        <v>2783</v>
      </c>
      <c r="O11" s="354">
        <v>2356</v>
      </c>
      <c r="P11" s="360">
        <v>486115</v>
      </c>
      <c r="Q11" s="354">
        <v>2100</v>
      </c>
      <c r="R11" s="355">
        <v>3150</v>
      </c>
      <c r="S11" s="354">
        <v>2694</v>
      </c>
      <c r="T11" s="360">
        <v>1053517</v>
      </c>
    </row>
    <row r="12" spans="2:20" ht="13.5" customHeight="1" x14ac:dyDescent="0.15">
      <c r="B12" s="356"/>
      <c r="C12" s="387">
        <v>21</v>
      </c>
      <c r="D12" s="326"/>
      <c r="E12" s="358">
        <v>1785</v>
      </c>
      <c r="F12" s="359">
        <v>2520</v>
      </c>
      <c r="G12" s="358">
        <v>2065</v>
      </c>
      <c r="H12" s="361">
        <v>159075</v>
      </c>
      <c r="I12" s="358">
        <v>945</v>
      </c>
      <c r="J12" s="359">
        <v>1575</v>
      </c>
      <c r="K12" s="358">
        <v>1341</v>
      </c>
      <c r="L12" s="361">
        <v>274882</v>
      </c>
      <c r="M12" s="358">
        <v>1890</v>
      </c>
      <c r="N12" s="359">
        <v>2730</v>
      </c>
      <c r="O12" s="358">
        <v>2201</v>
      </c>
      <c r="P12" s="361">
        <v>496820</v>
      </c>
      <c r="Q12" s="358">
        <v>1995</v>
      </c>
      <c r="R12" s="359">
        <v>2835</v>
      </c>
      <c r="S12" s="358">
        <v>2475</v>
      </c>
      <c r="T12" s="361">
        <v>967057</v>
      </c>
    </row>
    <row r="13" spans="2:20" ht="13.5" customHeight="1" x14ac:dyDescent="0.15">
      <c r="B13" s="352"/>
      <c r="C13" s="323">
        <v>12</v>
      </c>
      <c r="D13" s="328"/>
      <c r="E13" s="354">
        <v>1890</v>
      </c>
      <c r="F13" s="354">
        <v>2205</v>
      </c>
      <c r="G13" s="354">
        <v>2004</v>
      </c>
      <c r="H13" s="354">
        <v>20391</v>
      </c>
      <c r="I13" s="354">
        <v>1103</v>
      </c>
      <c r="J13" s="354">
        <v>1470</v>
      </c>
      <c r="K13" s="354">
        <v>1257</v>
      </c>
      <c r="L13" s="354">
        <v>29652</v>
      </c>
      <c r="M13" s="354">
        <v>1890</v>
      </c>
      <c r="N13" s="354">
        <v>2415</v>
      </c>
      <c r="O13" s="354">
        <v>2150</v>
      </c>
      <c r="P13" s="354">
        <v>51798</v>
      </c>
      <c r="Q13" s="354">
        <v>2237</v>
      </c>
      <c r="R13" s="354">
        <v>2756</v>
      </c>
      <c r="S13" s="354">
        <v>2556</v>
      </c>
      <c r="T13" s="354">
        <v>141632</v>
      </c>
    </row>
    <row r="14" spans="2:20" ht="13.5" customHeight="1" x14ac:dyDescent="0.15">
      <c r="B14" s="352" t="s">
        <v>99</v>
      </c>
      <c r="C14" s="323">
        <v>1</v>
      </c>
      <c r="D14" s="328" t="s">
        <v>2</v>
      </c>
      <c r="E14" s="354">
        <v>1575</v>
      </c>
      <c r="F14" s="354">
        <v>2100</v>
      </c>
      <c r="G14" s="354">
        <v>1813</v>
      </c>
      <c r="H14" s="354">
        <v>14040</v>
      </c>
      <c r="I14" s="354">
        <v>1050</v>
      </c>
      <c r="J14" s="354">
        <v>1365</v>
      </c>
      <c r="K14" s="354">
        <v>1200</v>
      </c>
      <c r="L14" s="354">
        <v>31050</v>
      </c>
      <c r="M14" s="354">
        <v>1785</v>
      </c>
      <c r="N14" s="354">
        <v>2258</v>
      </c>
      <c r="O14" s="354">
        <v>2044</v>
      </c>
      <c r="P14" s="354">
        <v>51987</v>
      </c>
      <c r="Q14" s="354">
        <v>2310</v>
      </c>
      <c r="R14" s="354">
        <v>2701</v>
      </c>
      <c r="S14" s="354">
        <v>2455</v>
      </c>
      <c r="T14" s="354">
        <v>108856</v>
      </c>
    </row>
    <row r="15" spans="2:20" ht="13.5" customHeight="1" x14ac:dyDescent="0.15">
      <c r="B15" s="352"/>
      <c r="C15" s="323">
        <v>2</v>
      </c>
      <c r="D15" s="328"/>
      <c r="E15" s="354">
        <v>1785</v>
      </c>
      <c r="F15" s="354">
        <v>2205</v>
      </c>
      <c r="G15" s="354">
        <v>2010</v>
      </c>
      <c r="H15" s="354">
        <v>11297</v>
      </c>
      <c r="I15" s="354">
        <v>1050</v>
      </c>
      <c r="J15" s="354">
        <v>1418</v>
      </c>
      <c r="K15" s="354">
        <v>1272</v>
      </c>
      <c r="L15" s="354">
        <v>26232</v>
      </c>
      <c r="M15" s="354">
        <v>1890</v>
      </c>
      <c r="N15" s="354">
        <v>2415</v>
      </c>
      <c r="O15" s="354">
        <v>2119</v>
      </c>
      <c r="P15" s="354">
        <v>40957</v>
      </c>
      <c r="Q15" s="354">
        <v>2100</v>
      </c>
      <c r="R15" s="354">
        <v>2591</v>
      </c>
      <c r="S15" s="354">
        <v>2372</v>
      </c>
      <c r="T15" s="354">
        <v>79479</v>
      </c>
    </row>
    <row r="16" spans="2:20" ht="13.5" customHeight="1" x14ac:dyDescent="0.15">
      <c r="B16" s="352"/>
      <c r="C16" s="323">
        <v>3</v>
      </c>
      <c r="D16" s="328"/>
      <c r="E16" s="354">
        <v>1890</v>
      </c>
      <c r="F16" s="354">
        <v>2258</v>
      </c>
      <c r="G16" s="354">
        <v>2062</v>
      </c>
      <c r="H16" s="354">
        <v>14760</v>
      </c>
      <c r="I16" s="354">
        <v>1103</v>
      </c>
      <c r="J16" s="354">
        <v>1365</v>
      </c>
      <c r="K16" s="354">
        <v>1289</v>
      </c>
      <c r="L16" s="354">
        <v>28689</v>
      </c>
      <c r="M16" s="354">
        <v>2037</v>
      </c>
      <c r="N16" s="354">
        <v>2415</v>
      </c>
      <c r="O16" s="354">
        <v>2165</v>
      </c>
      <c r="P16" s="354">
        <v>59919</v>
      </c>
      <c r="Q16" s="354">
        <v>2100</v>
      </c>
      <c r="R16" s="354">
        <v>2646</v>
      </c>
      <c r="S16" s="354">
        <v>2399</v>
      </c>
      <c r="T16" s="354">
        <v>96869</v>
      </c>
    </row>
    <row r="17" spans="2:20" ht="13.5" customHeight="1" x14ac:dyDescent="0.15">
      <c r="B17" s="352"/>
      <c r="C17" s="323">
        <v>4</v>
      </c>
      <c r="D17" s="328"/>
      <c r="E17" s="354">
        <v>1890</v>
      </c>
      <c r="F17" s="354">
        <v>2205</v>
      </c>
      <c r="G17" s="354">
        <v>2027</v>
      </c>
      <c r="H17" s="354">
        <v>10697</v>
      </c>
      <c r="I17" s="354">
        <v>1103</v>
      </c>
      <c r="J17" s="354">
        <v>1365</v>
      </c>
      <c r="K17" s="354">
        <v>1278</v>
      </c>
      <c r="L17" s="354">
        <v>15926</v>
      </c>
      <c r="M17" s="354">
        <v>1995</v>
      </c>
      <c r="N17" s="354">
        <v>2415</v>
      </c>
      <c r="O17" s="354">
        <v>2203</v>
      </c>
      <c r="P17" s="354">
        <v>36685</v>
      </c>
      <c r="Q17" s="354">
        <v>2205</v>
      </c>
      <c r="R17" s="354">
        <v>2678</v>
      </c>
      <c r="S17" s="354">
        <v>2523</v>
      </c>
      <c r="T17" s="354">
        <v>62464</v>
      </c>
    </row>
    <row r="18" spans="2:20" ht="13.5" customHeight="1" x14ac:dyDescent="0.15">
      <c r="B18" s="352"/>
      <c r="C18" s="323">
        <v>5</v>
      </c>
      <c r="D18" s="328"/>
      <c r="E18" s="354">
        <v>1890</v>
      </c>
      <c r="F18" s="354">
        <v>2310</v>
      </c>
      <c r="G18" s="354">
        <v>2029</v>
      </c>
      <c r="H18" s="354">
        <v>16333</v>
      </c>
      <c r="I18" s="354">
        <v>1197</v>
      </c>
      <c r="J18" s="354">
        <v>1418</v>
      </c>
      <c r="K18" s="354">
        <v>1297</v>
      </c>
      <c r="L18" s="354">
        <v>26301</v>
      </c>
      <c r="M18" s="354">
        <v>2035</v>
      </c>
      <c r="N18" s="354">
        <v>2415</v>
      </c>
      <c r="O18" s="354">
        <v>2177</v>
      </c>
      <c r="P18" s="354">
        <v>57229</v>
      </c>
      <c r="Q18" s="354">
        <v>2247</v>
      </c>
      <c r="R18" s="354">
        <v>2625</v>
      </c>
      <c r="S18" s="354">
        <v>2499</v>
      </c>
      <c r="T18" s="354">
        <v>90530</v>
      </c>
    </row>
    <row r="19" spans="2:20" ht="13.5" customHeight="1" x14ac:dyDescent="0.15">
      <c r="B19" s="352"/>
      <c r="C19" s="323">
        <v>6</v>
      </c>
      <c r="D19" s="328"/>
      <c r="E19" s="354">
        <v>1890</v>
      </c>
      <c r="F19" s="354">
        <v>2205</v>
      </c>
      <c r="G19" s="354">
        <v>2002</v>
      </c>
      <c r="H19" s="354">
        <v>14464</v>
      </c>
      <c r="I19" s="354">
        <v>1155</v>
      </c>
      <c r="J19" s="354">
        <v>1365</v>
      </c>
      <c r="K19" s="354">
        <v>1290</v>
      </c>
      <c r="L19" s="354">
        <v>26435</v>
      </c>
      <c r="M19" s="354">
        <v>1995</v>
      </c>
      <c r="N19" s="354">
        <v>2415</v>
      </c>
      <c r="O19" s="354">
        <v>2179</v>
      </c>
      <c r="P19" s="354">
        <v>59244</v>
      </c>
      <c r="Q19" s="354">
        <v>2100</v>
      </c>
      <c r="R19" s="354">
        <v>2646</v>
      </c>
      <c r="S19" s="354">
        <v>2398</v>
      </c>
      <c r="T19" s="354">
        <v>77791</v>
      </c>
    </row>
    <row r="20" spans="2:20" ht="13.5" customHeight="1" x14ac:dyDescent="0.15">
      <c r="B20" s="352"/>
      <c r="C20" s="323">
        <v>7</v>
      </c>
      <c r="D20" s="328"/>
      <c r="E20" s="354">
        <v>1890</v>
      </c>
      <c r="F20" s="354">
        <v>2205</v>
      </c>
      <c r="G20" s="354">
        <v>1980</v>
      </c>
      <c r="H20" s="354">
        <v>10009</v>
      </c>
      <c r="I20" s="354">
        <v>1050</v>
      </c>
      <c r="J20" s="354">
        <v>1418</v>
      </c>
      <c r="K20" s="354">
        <v>1222</v>
      </c>
      <c r="L20" s="354">
        <v>19443</v>
      </c>
      <c r="M20" s="354">
        <v>1995</v>
      </c>
      <c r="N20" s="354">
        <v>2415</v>
      </c>
      <c r="O20" s="354">
        <v>2160</v>
      </c>
      <c r="P20" s="354">
        <v>51364</v>
      </c>
      <c r="Q20" s="354">
        <v>2100</v>
      </c>
      <c r="R20" s="354">
        <v>2545</v>
      </c>
      <c r="S20" s="354">
        <v>2340</v>
      </c>
      <c r="T20" s="354">
        <v>58514</v>
      </c>
    </row>
    <row r="21" spans="2:20" ht="13.5" customHeight="1" x14ac:dyDescent="0.15">
      <c r="B21" s="352"/>
      <c r="C21" s="323">
        <v>8</v>
      </c>
      <c r="D21" s="328"/>
      <c r="E21" s="354">
        <v>1785</v>
      </c>
      <c r="F21" s="354">
        <v>2205</v>
      </c>
      <c r="G21" s="354">
        <v>1944</v>
      </c>
      <c r="H21" s="354">
        <v>14599</v>
      </c>
      <c r="I21" s="354">
        <v>1050</v>
      </c>
      <c r="J21" s="354">
        <v>1365</v>
      </c>
      <c r="K21" s="354">
        <v>1190</v>
      </c>
      <c r="L21" s="354">
        <v>18197</v>
      </c>
      <c r="M21" s="354">
        <v>1995</v>
      </c>
      <c r="N21" s="354">
        <v>2310</v>
      </c>
      <c r="O21" s="354">
        <v>2112</v>
      </c>
      <c r="P21" s="354">
        <v>48388</v>
      </c>
      <c r="Q21" s="354">
        <v>2222</v>
      </c>
      <c r="R21" s="354">
        <v>2520</v>
      </c>
      <c r="S21" s="354">
        <v>2355</v>
      </c>
      <c r="T21" s="354">
        <v>78480</v>
      </c>
    </row>
    <row r="22" spans="2:20" ht="13.5" customHeight="1" x14ac:dyDescent="0.15">
      <c r="B22" s="352"/>
      <c r="C22" s="323">
        <v>9</v>
      </c>
      <c r="D22" s="328"/>
      <c r="E22" s="354">
        <v>1838</v>
      </c>
      <c r="F22" s="354">
        <v>2100</v>
      </c>
      <c r="G22" s="354">
        <v>1991</v>
      </c>
      <c r="H22" s="354">
        <v>19147</v>
      </c>
      <c r="I22" s="354">
        <v>1103</v>
      </c>
      <c r="J22" s="354">
        <v>1470</v>
      </c>
      <c r="K22" s="354">
        <v>1268</v>
      </c>
      <c r="L22" s="354">
        <v>27873</v>
      </c>
      <c r="M22" s="354">
        <v>1995</v>
      </c>
      <c r="N22" s="354">
        <v>2415</v>
      </c>
      <c r="O22" s="354">
        <v>2170</v>
      </c>
      <c r="P22" s="354">
        <v>61314</v>
      </c>
      <c r="Q22" s="354">
        <v>2258</v>
      </c>
      <c r="R22" s="354">
        <v>2625</v>
      </c>
      <c r="S22" s="354">
        <v>2449</v>
      </c>
      <c r="T22" s="354">
        <v>92686</v>
      </c>
    </row>
    <row r="23" spans="2:20" ht="13.5" customHeight="1" x14ac:dyDescent="0.15">
      <c r="B23" s="352"/>
      <c r="C23" s="323">
        <v>10</v>
      </c>
      <c r="D23" s="328"/>
      <c r="E23" s="354">
        <v>1785</v>
      </c>
      <c r="F23" s="354">
        <v>2205</v>
      </c>
      <c r="G23" s="354">
        <v>1990.5432407606468</v>
      </c>
      <c r="H23" s="354">
        <v>16023.300000000001</v>
      </c>
      <c r="I23" s="354">
        <v>1207.5</v>
      </c>
      <c r="J23" s="354">
        <v>1522.5</v>
      </c>
      <c r="K23" s="354">
        <v>1320.8685112963958</v>
      </c>
      <c r="L23" s="354">
        <v>23292.400000000001</v>
      </c>
      <c r="M23" s="354">
        <v>1995</v>
      </c>
      <c r="N23" s="354">
        <v>2415</v>
      </c>
      <c r="O23" s="354">
        <v>2141.0177282234667</v>
      </c>
      <c r="P23" s="354">
        <v>49818.5</v>
      </c>
      <c r="Q23" s="354">
        <v>2252.25</v>
      </c>
      <c r="R23" s="354">
        <v>2625</v>
      </c>
      <c r="S23" s="354">
        <v>2460.2990123850109</v>
      </c>
      <c r="T23" s="354">
        <v>65253.899999999994</v>
      </c>
    </row>
    <row r="24" spans="2:20" ht="13.5" customHeight="1" x14ac:dyDescent="0.15">
      <c r="B24" s="352"/>
      <c r="C24" s="323">
        <v>11</v>
      </c>
      <c r="D24" s="328"/>
      <c r="E24" s="354">
        <v>1890</v>
      </c>
      <c r="F24" s="354">
        <v>2257.5</v>
      </c>
      <c r="G24" s="354">
        <v>2032.350360620705</v>
      </c>
      <c r="H24" s="354">
        <v>14520.1</v>
      </c>
      <c r="I24" s="354">
        <v>1312.5</v>
      </c>
      <c r="J24" s="354">
        <v>1522.5</v>
      </c>
      <c r="K24" s="354">
        <v>1371.4400338713585</v>
      </c>
      <c r="L24" s="354">
        <v>20377.3</v>
      </c>
      <c r="M24" s="354">
        <v>2100</v>
      </c>
      <c r="N24" s="354">
        <v>2425.5</v>
      </c>
      <c r="O24" s="354">
        <v>2210.9447982513543</v>
      </c>
      <c r="P24" s="354">
        <v>46575.1</v>
      </c>
      <c r="Q24" s="354">
        <v>2310</v>
      </c>
      <c r="R24" s="354">
        <v>2709</v>
      </c>
      <c r="S24" s="354">
        <v>2538.7495179392522</v>
      </c>
      <c r="T24" s="360">
        <v>70580.5</v>
      </c>
    </row>
    <row r="25" spans="2:20" ht="13.5" customHeight="1" x14ac:dyDescent="0.15">
      <c r="B25" s="356"/>
      <c r="C25" s="387">
        <v>12</v>
      </c>
      <c r="D25" s="342"/>
      <c r="E25" s="358">
        <v>1890</v>
      </c>
      <c r="F25" s="358">
        <v>2205</v>
      </c>
      <c r="G25" s="358">
        <v>2023.2918365725784</v>
      </c>
      <c r="H25" s="358">
        <v>20072</v>
      </c>
      <c r="I25" s="358">
        <v>1312.5</v>
      </c>
      <c r="J25" s="358">
        <v>1522.5</v>
      </c>
      <c r="K25" s="358">
        <v>1387.1000509813923</v>
      </c>
      <c r="L25" s="358">
        <v>22930</v>
      </c>
      <c r="M25" s="358">
        <v>2100</v>
      </c>
      <c r="N25" s="358">
        <v>2520</v>
      </c>
      <c r="O25" s="358">
        <v>2244.8873498033013</v>
      </c>
      <c r="P25" s="358">
        <v>67398</v>
      </c>
      <c r="Q25" s="358">
        <v>2341.5</v>
      </c>
      <c r="R25" s="358">
        <v>2756.25</v>
      </c>
      <c r="S25" s="358">
        <v>2628.1448258478995</v>
      </c>
      <c r="T25" s="361">
        <v>122267</v>
      </c>
    </row>
    <row r="26" spans="2:20" ht="13.5" customHeight="1" x14ac:dyDescent="0.15">
      <c r="B26" s="388"/>
      <c r="C26" s="389"/>
      <c r="D26" s="390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</row>
    <row r="27" spans="2:20" ht="13.5" customHeight="1" x14ac:dyDescent="0.15">
      <c r="B27" s="391"/>
      <c r="C27" s="389"/>
      <c r="D27" s="392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</row>
    <row r="28" spans="2:20" ht="13.5" customHeight="1" x14ac:dyDescent="0.15">
      <c r="B28" s="393" t="s">
        <v>151</v>
      </c>
      <c r="C28" s="389"/>
      <c r="D28" s="390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</row>
    <row r="29" spans="2:20" ht="13.5" customHeight="1" x14ac:dyDescent="0.15">
      <c r="B29" s="394">
        <v>40513</v>
      </c>
      <c r="C29" s="395"/>
      <c r="D29" s="396">
        <v>40519</v>
      </c>
      <c r="E29" s="354">
        <v>1995</v>
      </c>
      <c r="F29" s="354">
        <v>2205</v>
      </c>
      <c r="G29" s="354">
        <v>2050.6990433314577</v>
      </c>
      <c r="H29" s="354">
        <v>4038.8</v>
      </c>
      <c r="I29" s="354">
        <v>1365</v>
      </c>
      <c r="J29" s="354">
        <v>1522.5</v>
      </c>
      <c r="K29" s="354">
        <v>1403.1166952421779</v>
      </c>
      <c r="L29" s="354">
        <v>6779.4</v>
      </c>
      <c r="M29" s="354">
        <v>2100</v>
      </c>
      <c r="N29" s="354">
        <v>2415</v>
      </c>
      <c r="O29" s="354">
        <v>2194.4409253828608</v>
      </c>
      <c r="P29" s="354">
        <v>13222.1</v>
      </c>
      <c r="Q29" s="354">
        <v>2467.5</v>
      </c>
      <c r="R29" s="354">
        <v>2730</v>
      </c>
      <c r="S29" s="354">
        <v>2574.2290119306363</v>
      </c>
      <c r="T29" s="354">
        <v>23665.3</v>
      </c>
    </row>
    <row r="30" spans="2:20" ht="13.5" customHeight="1" x14ac:dyDescent="0.15">
      <c r="B30" s="397" t="s">
        <v>152</v>
      </c>
      <c r="C30" s="398"/>
      <c r="D30" s="396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</row>
    <row r="31" spans="2:20" ht="13.5" customHeight="1" x14ac:dyDescent="0.15">
      <c r="B31" s="394">
        <v>40520</v>
      </c>
      <c r="C31" s="395"/>
      <c r="D31" s="396">
        <v>40526</v>
      </c>
      <c r="E31" s="399">
        <v>1995</v>
      </c>
      <c r="F31" s="399">
        <v>2100</v>
      </c>
      <c r="G31" s="399">
        <v>2044.8555133079849</v>
      </c>
      <c r="H31" s="399">
        <v>5150.2</v>
      </c>
      <c r="I31" s="399">
        <v>1365</v>
      </c>
      <c r="J31" s="399">
        <v>1470</v>
      </c>
      <c r="K31" s="399">
        <v>1410.485239214602</v>
      </c>
      <c r="L31" s="399">
        <v>5300.4</v>
      </c>
      <c r="M31" s="399">
        <v>2100</v>
      </c>
      <c r="N31" s="399">
        <v>2520</v>
      </c>
      <c r="O31" s="399">
        <v>2318.0479985509869</v>
      </c>
      <c r="P31" s="399">
        <v>16614.2</v>
      </c>
      <c r="Q31" s="399">
        <v>2572.5</v>
      </c>
      <c r="R31" s="399">
        <v>2756.25</v>
      </c>
      <c r="S31" s="399">
        <v>2706.1159541298948</v>
      </c>
      <c r="T31" s="399">
        <v>37811.199999999997</v>
      </c>
    </row>
    <row r="32" spans="2:20" ht="13.5" customHeight="1" x14ac:dyDescent="0.15">
      <c r="B32" s="397" t="s">
        <v>153</v>
      </c>
      <c r="C32" s="398"/>
      <c r="D32" s="396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</row>
    <row r="33" spans="2:20" ht="13.5" customHeight="1" x14ac:dyDescent="0.15">
      <c r="B33" s="394">
        <v>40527</v>
      </c>
      <c r="C33" s="395"/>
      <c r="D33" s="396">
        <v>40533</v>
      </c>
      <c r="E33" s="399">
        <v>1942.5</v>
      </c>
      <c r="F33" s="399">
        <v>2100</v>
      </c>
      <c r="G33" s="399">
        <v>2006.934036939314</v>
      </c>
      <c r="H33" s="399">
        <v>3825.4</v>
      </c>
      <c r="I33" s="399">
        <v>1312.5</v>
      </c>
      <c r="J33" s="399">
        <v>1470</v>
      </c>
      <c r="K33" s="399">
        <v>1356.2178521751641</v>
      </c>
      <c r="L33" s="399">
        <v>5460.3</v>
      </c>
      <c r="M33" s="399">
        <v>2100</v>
      </c>
      <c r="N33" s="399">
        <v>2520</v>
      </c>
      <c r="O33" s="399">
        <v>2285.5838652219095</v>
      </c>
      <c r="P33" s="399">
        <v>12864.4</v>
      </c>
      <c r="Q33" s="399">
        <v>2572.5</v>
      </c>
      <c r="R33" s="399">
        <v>2756.25</v>
      </c>
      <c r="S33" s="399">
        <v>2695.212808855505</v>
      </c>
      <c r="T33" s="399">
        <v>20139.2</v>
      </c>
    </row>
    <row r="34" spans="2:20" ht="13.5" customHeight="1" x14ac:dyDescent="0.15">
      <c r="B34" s="397" t="s">
        <v>154</v>
      </c>
      <c r="C34" s="398"/>
      <c r="D34" s="396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</row>
    <row r="35" spans="2:20" ht="13.5" customHeight="1" x14ac:dyDescent="0.15">
      <c r="B35" s="394">
        <v>40534</v>
      </c>
      <c r="C35" s="395"/>
      <c r="D35" s="396">
        <v>40540</v>
      </c>
      <c r="E35" s="399">
        <v>1890</v>
      </c>
      <c r="F35" s="399">
        <v>2100</v>
      </c>
      <c r="G35" s="399">
        <v>1987.6991190765489</v>
      </c>
      <c r="H35" s="399">
        <v>6118.5</v>
      </c>
      <c r="I35" s="399">
        <v>1365</v>
      </c>
      <c r="J35" s="399">
        <v>1417.5</v>
      </c>
      <c r="K35" s="399">
        <v>1401.6105863482444</v>
      </c>
      <c r="L35" s="399">
        <v>5102.3</v>
      </c>
      <c r="M35" s="399">
        <v>2100</v>
      </c>
      <c r="N35" s="399">
        <v>2310</v>
      </c>
      <c r="O35" s="399">
        <v>2201.0054120585737</v>
      </c>
      <c r="P35" s="399">
        <v>19531.3</v>
      </c>
      <c r="Q35" s="399">
        <v>2341.5</v>
      </c>
      <c r="R35" s="399">
        <v>2520</v>
      </c>
      <c r="S35" s="399">
        <v>2471.4848734461584</v>
      </c>
      <c r="T35" s="399">
        <v>38141.699999999997</v>
      </c>
    </row>
    <row r="36" spans="2:20" ht="13.5" customHeight="1" x14ac:dyDescent="0.15">
      <c r="B36" s="397" t="s">
        <v>155</v>
      </c>
      <c r="C36" s="398"/>
      <c r="D36" s="396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</row>
    <row r="37" spans="2:20" ht="13.5" customHeight="1" x14ac:dyDescent="0.15">
      <c r="B37" s="400"/>
      <c r="C37" s="401"/>
      <c r="D37" s="402"/>
      <c r="E37" s="358"/>
      <c r="F37" s="358"/>
      <c r="G37" s="358"/>
      <c r="H37" s="358">
        <v>939</v>
      </c>
      <c r="I37" s="358"/>
      <c r="J37" s="358"/>
      <c r="K37" s="358"/>
      <c r="L37" s="358">
        <v>288</v>
      </c>
      <c r="M37" s="358"/>
      <c r="N37" s="358"/>
      <c r="O37" s="358"/>
      <c r="P37" s="358">
        <v>5166</v>
      </c>
      <c r="Q37" s="358"/>
      <c r="R37" s="358"/>
      <c r="S37" s="358"/>
      <c r="T37" s="358">
        <v>2510</v>
      </c>
    </row>
    <row r="38" spans="2:20" ht="3.75" customHeight="1" x14ac:dyDescent="0.15"/>
    <row r="39" spans="2:20" ht="13.5" customHeight="1" x14ac:dyDescent="0.15">
      <c r="B39" s="378"/>
    </row>
    <row r="40" spans="2:20" ht="13.5" customHeight="1" x14ac:dyDescent="0.15">
      <c r="B40" s="378"/>
    </row>
    <row r="41" spans="2:20" ht="13.5" customHeight="1" x14ac:dyDescent="0.15">
      <c r="B41" s="378"/>
    </row>
    <row r="42" spans="2:20" ht="13.5" customHeight="1" x14ac:dyDescent="0.15">
      <c r="B42" s="378"/>
    </row>
  </sheetData>
  <phoneticPr fontId="5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P25"/>
  <sheetViews>
    <sheetView zoomScale="75" workbookViewId="0"/>
  </sheetViews>
  <sheetFormatPr defaultColWidth="7.5" defaultRowHeight="12" x14ac:dyDescent="0.15"/>
  <cols>
    <col min="1" max="1" width="1.625" style="317" customWidth="1"/>
    <col min="2" max="2" width="4.625" style="317" customWidth="1"/>
    <col min="3" max="4" width="2.875" style="317" customWidth="1"/>
    <col min="5" max="7" width="5.875" style="317" customWidth="1"/>
    <col min="8" max="8" width="7.875" style="317" customWidth="1"/>
    <col min="9" max="11" width="5.875" style="317" customWidth="1"/>
    <col min="12" max="12" width="7.875" style="317" customWidth="1"/>
    <col min="13" max="15" width="5.875" style="317" customWidth="1"/>
    <col min="16" max="16" width="8.125" style="317" customWidth="1"/>
    <col min="17" max="16384" width="7.5" style="317"/>
  </cols>
  <sheetData>
    <row r="1" spans="2:16" ht="15" customHeight="1" x14ac:dyDescent="0.15">
      <c r="B1" s="376"/>
      <c r="C1" s="376"/>
      <c r="D1" s="376"/>
    </row>
    <row r="2" spans="2:16" ht="12.75" customHeight="1" x14ac:dyDescent="0.15">
      <c r="B2" s="317" t="str">
        <f>近和33!B2</f>
        <v>(2)和牛チルド「3」の品目別価格　（つづき）</v>
      </c>
      <c r="C2" s="322"/>
      <c r="D2" s="322"/>
    </row>
    <row r="3" spans="2:16" ht="12.75" customHeight="1" x14ac:dyDescent="0.15">
      <c r="B3" s="322"/>
      <c r="C3" s="322"/>
      <c r="D3" s="322"/>
      <c r="P3" s="378" t="s">
        <v>117</v>
      </c>
    </row>
    <row r="4" spans="2:16" ht="3.75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</row>
    <row r="5" spans="2:16" ht="13.5" customHeight="1" x14ac:dyDescent="0.15">
      <c r="B5" s="329"/>
      <c r="C5" s="330" t="s">
        <v>278</v>
      </c>
      <c r="D5" s="331"/>
      <c r="E5" s="332" t="s">
        <v>305</v>
      </c>
      <c r="F5" s="333"/>
      <c r="G5" s="333"/>
      <c r="H5" s="334"/>
      <c r="I5" s="332" t="s">
        <v>306</v>
      </c>
      <c r="J5" s="333"/>
      <c r="K5" s="333"/>
      <c r="L5" s="334"/>
      <c r="M5" s="332" t="s">
        <v>307</v>
      </c>
      <c r="N5" s="333"/>
      <c r="O5" s="333"/>
      <c r="P5" s="334"/>
    </row>
    <row r="6" spans="2:16" ht="13.5" customHeight="1" x14ac:dyDescent="0.15">
      <c r="B6" s="335" t="s">
        <v>281</v>
      </c>
      <c r="C6" s="336"/>
      <c r="D6" s="337"/>
      <c r="E6" s="411" t="s">
        <v>125</v>
      </c>
      <c r="F6" s="339" t="s">
        <v>126</v>
      </c>
      <c r="G6" s="412" t="s">
        <v>127</v>
      </c>
      <c r="H6" s="339" t="s">
        <v>128</v>
      </c>
      <c r="I6" s="411" t="s">
        <v>125</v>
      </c>
      <c r="J6" s="339" t="s">
        <v>126</v>
      </c>
      <c r="K6" s="412" t="s">
        <v>127</v>
      </c>
      <c r="L6" s="339" t="s">
        <v>128</v>
      </c>
      <c r="M6" s="411" t="s">
        <v>125</v>
      </c>
      <c r="N6" s="339" t="s">
        <v>126</v>
      </c>
      <c r="O6" s="412" t="s">
        <v>127</v>
      </c>
      <c r="P6" s="339" t="s">
        <v>128</v>
      </c>
    </row>
    <row r="7" spans="2:16" ht="13.5" customHeight="1" x14ac:dyDescent="0.15">
      <c r="B7" s="341"/>
      <c r="C7" s="326"/>
      <c r="D7" s="342"/>
      <c r="E7" s="343"/>
      <c r="F7" s="344"/>
      <c r="G7" s="345" t="s">
        <v>129</v>
      </c>
      <c r="H7" s="344"/>
      <c r="I7" s="343"/>
      <c r="J7" s="344"/>
      <c r="K7" s="345" t="s">
        <v>129</v>
      </c>
      <c r="L7" s="344"/>
      <c r="M7" s="343"/>
      <c r="N7" s="344"/>
      <c r="O7" s="345" t="s">
        <v>129</v>
      </c>
      <c r="P7" s="344"/>
    </row>
    <row r="8" spans="2:16" ht="13.5" customHeight="1" x14ac:dyDescent="0.15">
      <c r="B8" s="346" t="s">
        <v>95</v>
      </c>
      <c r="C8" s="347">
        <v>17</v>
      </c>
      <c r="D8" s="348" t="s">
        <v>96</v>
      </c>
      <c r="E8" s="353">
        <v>2579</v>
      </c>
      <c r="F8" s="354">
        <v>3833</v>
      </c>
      <c r="G8" s="355">
        <v>3382</v>
      </c>
      <c r="H8" s="354">
        <v>40661</v>
      </c>
      <c r="I8" s="353">
        <v>4725</v>
      </c>
      <c r="J8" s="354">
        <v>6090</v>
      </c>
      <c r="K8" s="355">
        <v>5343</v>
      </c>
      <c r="L8" s="354">
        <v>56173</v>
      </c>
      <c r="M8" s="353">
        <v>5775</v>
      </c>
      <c r="N8" s="354">
        <v>6930</v>
      </c>
      <c r="O8" s="355">
        <v>6338</v>
      </c>
      <c r="P8" s="354">
        <v>82630</v>
      </c>
    </row>
    <row r="9" spans="2:16" ht="13.5" customHeight="1" x14ac:dyDescent="0.15">
      <c r="B9" s="352"/>
      <c r="C9" s="320">
        <v>18</v>
      </c>
      <c r="D9" s="328"/>
      <c r="E9" s="353">
        <v>2730</v>
      </c>
      <c r="F9" s="354">
        <v>3675</v>
      </c>
      <c r="G9" s="355">
        <v>3274</v>
      </c>
      <c r="H9" s="354">
        <v>29244</v>
      </c>
      <c r="I9" s="353">
        <v>4725</v>
      </c>
      <c r="J9" s="354">
        <v>5985</v>
      </c>
      <c r="K9" s="355">
        <v>5336</v>
      </c>
      <c r="L9" s="354">
        <v>50774</v>
      </c>
      <c r="M9" s="353">
        <v>5565</v>
      </c>
      <c r="N9" s="354">
        <v>6930</v>
      </c>
      <c r="O9" s="355">
        <v>6397</v>
      </c>
      <c r="P9" s="354">
        <v>93979</v>
      </c>
    </row>
    <row r="10" spans="2:16" ht="13.5" customHeight="1" x14ac:dyDescent="0.15">
      <c r="B10" s="352"/>
      <c r="C10" s="320">
        <v>19</v>
      </c>
      <c r="D10" s="328"/>
      <c r="E10" s="353">
        <v>3098</v>
      </c>
      <c r="F10" s="354">
        <v>3360</v>
      </c>
      <c r="G10" s="355">
        <v>3189</v>
      </c>
      <c r="H10" s="354">
        <v>16365</v>
      </c>
      <c r="I10" s="353">
        <v>4515</v>
      </c>
      <c r="J10" s="354">
        <v>5775</v>
      </c>
      <c r="K10" s="355">
        <v>5318</v>
      </c>
      <c r="L10" s="354">
        <v>36127</v>
      </c>
      <c r="M10" s="353">
        <v>5355</v>
      </c>
      <c r="N10" s="354">
        <v>6825</v>
      </c>
      <c r="O10" s="355">
        <v>6086</v>
      </c>
      <c r="P10" s="354">
        <v>101131</v>
      </c>
    </row>
    <row r="11" spans="2:16" ht="13.5" customHeight="1" x14ac:dyDescent="0.15">
      <c r="B11" s="352"/>
      <c r="C11" s="320">
        <v>20</v>
      </c>
      <c r="D11" s="328"/>
      <c r="E11" s="353">
        <v>2100</v>
      </c>
      <c r="F11" s="354">
        <v>3150</v>
      </c>
      <c r="G11" s="355">
        <v>2732</v>
      </c>
      <c r="H11" s="354">
        <v>17602</v>
      </c>
      <c r="I11" s="353">
        <v>3675</v>
      </c>
      <c r="J11" s="354">
        <v>5355</v>
      </c>
      <c r="K11" s="355">
        <v>4454</v>
      </c>
      <c r="L11" s="354">
        <v>26343</v>
      </c>
      <c r="M11" s="353">
        <v>4725</v>
      </c>
      <c r="N11" s="354">
        <v>6615</v>
      </c>
      <c r="O11" s="355">
        <v>5843</v>
      </c>
      <c r="P11" s="354">
        <v>78760</v>
      </c>
    </row>
    <row r="12" spans="2:16" ht="13.5" customHeight="1" x14ac:dyDescent="0.15">
      <c r="B12" s="352"/>
      <c r="C12" s="320">
        <v>21</v>
      </c>
      <c r="D12" s="328"/>
      <c r="E12" s="353">
        <v>1995</v>
      </c>
      <c r="F12" s="354">
        <v>2625</v>
      </c>
      <c r="G12" s="355">
        <v>2296</v>
      </c>
      <c r="H12" s="354">
        <v>9130</v>
      </c>
      <c r="I12" s="353">
        <v>3150</v>
      </c>
      <c r="J12" s="354">
        <v>5250</v>
      </c>
      <c r="K12" s="355">
        <v>4112</v>
      </c>
      <c r="L12" s="354">
        <v>30732</v>
      </c>
      <c r="M12" s="353">
        <v>4410</v>
      </c>
      <c r="N12" s="354">
        <v>6195</v>
      </c>
      <c r="O12" s="355">
        <v>5306</v>
      </c>
      <c r="P12" s="354">
        <v>87662</v>
      </c>
    </row>
    <row r="13" spans="2:16" ht="13.5" customHeight="1" x14ac:dyDescent="0.15">
      <c r="B13" s="352"/>
      <c r="C13" s="320">
        <v>12</v>
      </c>
      <c r="D13" s="328"/>
      <c r="E13" s="353" t="s">
        <v>282</v>
      </c>
      <c r="F13" s="354" t="s">
        <v>282</v>
      </c>
      <c r="G13" s="355" t="s">
        <v>282</v>
      </c>
      <c r="H13" s="354">
        <v>1885</v>
      </c>
      <c r="I13" s="353">
        <v>4200</v>
      </c>
      <c r="J13" s="354">
        <v>5040</v>
      </c>
      <c r="K13" s="355">
        <v>4474</v>
      </c>
      <c r="L13" s="354">
        <v>4903</v>
      </c>
      <c r="M13" s="353">
        <v>5460</v>
      </c>
      <c r="N13" s="354">
        <v>6090</v>
      </c>
      <c r="O13" s="355">
        <v>5752</v>
      </c>
      <c r="P13" s="354">
        <v>11864</v>
      </c>
    </row>
    <row r="14" spans="2:16" ht="13.5" customHeight="1" x14ac:dyDescent="0.15">
      <c r="B14" s="352" t="s">
        <v>99</v>
      </c>
      <c r="C14" s="320">
        <v>1</v>
      </c>
      <c r="D14" s="328" t="s">
        <v>2</v>
      </c>
      <c r="E14" s="353" t="s">
        <v>282</v>
      </c>
      <c r="F14" s="354" t="s">
        <v>282</v>
      </c>
      <c r="G14" s="355" t="s">
        <v>282</v>
      </c>
      <c r="H14" s="354">
        <v>1423</v>
      </c>
      <c r="I14" s="353">
        <v>3990</v>
      </c>
      <c r="J14" s="354">
        <v>4725</v>
      </c>
      <c r="K14" s="355">
        <v>4365</v>
      </c>
      <c r="L14" s="354">
        <v>2130</v>
      </c>
      <c r="M14" s="353">
        <v>5201</v>
      </c>
      <c r="N14" s="354">
        <v>5880</v>
      </c>
      <c r="O14" s="355">
        <v>5597</v>
      </c>
      <c r="P14" s="354">
        <v>7021</v>
      </c>
    </row>
    <row r="15" spans="2:16" ht="13.5" customHeight="1" x14ac:dyDescent="0.15">
      <c r="B15" s="352"/>
      <c r="C15" s="320">
        <v>2</v>
      </c>
      <c r="D15" s="328"/>
      <c r="E15" s="353" t="s">
        <v>282</v>
      </c>
      <c r="F15" s="354" t="s">
        <v>282</v>
      </c>
      <c r="G15" s="355" t="s">
        <v>282</v>
      </c>
      <c r="H15" s="354">
        <v>95</v>
      </c>
      <c r="I15" s="353">
        <v>3360</v>
      </c>
      <c r="J15" s="354">
        <v>4326</v>
      </c>
      <c r="K15" s="355">
        <v>3970</v>
      </c>
      <c r="L15" s="354">
        <v>1787</v>
      </c>
      <c r="M15" s="353">
        <v>4410</v>
      </c>
      <c r="N15" s="354">
        <v>5513</v>
      </c>
      <c r="O15" s="355">
        <v>4728</v>
      </c>
      <c r="P15" s="354">
        <v>6041</v>
      </c>
    </row>
    <row r="16" spans="2:16" ht="13.5" customHeight="1" x14ac:dyDescent="0.15">
      <c r="B16" s="352"/>
      <c r="C16" s="320">
        <v>3</v>
      </c>
      <c r="D16" s="328"/>
      <c r="E16" s="353" t="s">
        <v>282</v>
      </c>
      <c r="F16" s="354" t="s">
        <v>282</v>
      </c>
      <c r="G16" s="355" t="s">
        <v>282</v>
      </c>
      <c r="H16" s="354">
        <v>126</v>
      </c>
      <c r="I16" s="353">
        <v>3675</v>
      </c>
      <c r="J16" s="354">
        <v>4515</v>
      </c>
      <c r="K16" s="355">
        <v>4102</v>
      </c>
      <c r="L16" s="354">
        <v>2381</v>
      </c>
      <c r="M16" s="353">
        <v>4515</v>
      </c>
      <c r="N16" s="354">
        <v>5565</v>
      </c>
      <c r="O16" s="355">
        <v>4757</v>
      </c>
      <c r="P16" s="354">
        <v>7934</v>
      </c>
    </row>
    <row r="17" spans="2:16" ht="13.5" customHeight="1" x14ac:dyDescent="0.15">
      <c r="B17" s="352"/>
      <c r="C17" s="320">
        <v>4</v>
      </c>
      <c r="D17" s="328"/>
      <c r="E17" s="353" t="s">
        <v>282</v>
      </c>
      <c r="F17" s="354" t="s">
        <v>282</v>
      </c>
      <c r="G17" s="355" t="s">
        <v>282</v>
      </c>
      <c r="H17" s="354">
        <v>118</v>
      </c>
      <c r="I17" s="353">
        <v>3780</v>
      </c>
      <c r="J17" s="354">
        <v>4200</v>
      </c>
      <c r="K17" s="355">
        <v>4024</v>
      </c>
      <c r="L17" s="354">
        <v>2950</v>
      </c>
      <c r="M17" s="353">
        <v>4841</v>
      </c>
      <c r="N17" s="354">
        <v>5775</v>
      </c>
      <c r="O17" s="355">
        <v>5179</v>
      </c>
      <c r="P17" s="354">
        <v>6886</v>
      </c>
    </row>
    <row r="18" spans="2:16" ht="13.5" customHeight="1" x14ac:dyDescent="0.15">
      <c r="B18" s="352"/>
      <c r="C18" s="320">
        <v>5</v>
      </c>
      <c r="D18" s="328"/>
      <c r="E18" s="353" t="s">
        <v>282</v>
      </c>
      <c r="F18" s="354" t="s">
        <v>282</v>
      </c>
      <c r="G18" s="355" t="s">
        <v>282</v>
      </c>
      <c r="H18" s="354">
        <v>129</v>
      </c>
      <c r="I18" s="353">
        <v>3780</v>
      </c>
      <c r="J18" s="354">
        <v>4200</v>
      </c>
      <c r="K18" s="355">
        <v>4023</v>
      </c>
      <c r="L18" s="354">
        <v>2665</v>
      </c>
      <c r="M18" s="353">
        <v>5040</v>
      </c>
      <c r="N18" s="354">
        <v>5565</v>
      </c>
      <c r="O18" s="355">
        <v>5355</v>
      </c>
      <c r="P18" s="354">
        <v>6484</v>
      </c>
    </row>
    <row r="19" spans="2:16" ht="13.5" customHeight="1" x14ac:dyDescent="0.15">
      <c r="B19" s="352"/>
      <c r="C19" s="320">
        <v>6</v>
      </c>
      <c r="D19" s="328"/>
      <c r="E19" s="353" t="s">
        <v>282</v>
      </c>
      <c r="F19" s="354" t="s">
        <v>282</v>
      </c>
      <c r="G19" s="360" t="s">
        <v>282</v>
      </c>
      <c r="H19" s="354">
        <v>162</v>
      </c>
      <c r="I19" s="353">
        <v>3675</v>
      </c>
      <c r="J19" s="354">
        <v>3990</v>
      </c>
      <c r="K19" s="355">
        <v>3793</v>
      </c>
      <c r="L19" s="354">
        <v>2383</v>
      </c>
      <c r="M19" s="353">
        <v>5040</v>
      </c>
      <c r="N19" s="354">
        <v>5775</v>
      </c>
      <c r="O19" s="360">
        <v>5326</v>
      </c>
      <c r="P19" s="354">
        <v>7650</v>
      </c>
    </row>
    <row r="20" spans="2:16" ht="13.5" customHeight="1" x14ac:dyDescent="0.15">
      <c r="B20" s="352"/>
      <c r="C20" s="320">
        <v>7</v>
      </c>
      <c r="D20" s="328"/>
      <c r="E20" s="353" t="s">
        <v>282</v>
      </c>
      <c r="F20" s="354" t="s">
        <v>282</v>
      </c>
      <c r="G20" s="360" t="s">
        <v>282</v>
      </c>
      <c r="H20" s="354" t="s">
        <v>282</v>
      </c>
      <c r="I20" s="353">
        <v>3465</v>
      </c>
      <c r="J20" s="354">
        <v>3885</v>
      </c>
      <c r="K20" s="355">
        <v>3691</v>
      </c>
      <c r="L20" s="354">
        <v>2886</v>
      </c>
      <c r="M20" s="353">
        <v>4725</v>
      </c>
      <c r="N20" s="354">
        <v>5775</v>
      </c>
      <c r="O20" s="360">
        <v>5297</v>
      </c>
      <c r="P20" s="354">
        <v>6935</v>
      </c>
    </row>
    <row r="21" spans="2:16" ht="13.5" customHeight="1" x14ac:dyDescent="0.15">
      <c r="B21" s="352"/>
      <c r="C21" s="320">
        <v>8</v>
      </c>
      <c r="D21" s="328"/>
      <c r="E21" s="353" t="s">
        <v>282</v>
      </c>
      <c r="F21" s="354" t="s">
        <v>282</v>
      </c>
      <c r="G21" s="360" t="s">
        <v>282</v>
      </c>
      <c r="H21" s="354">
        <v>119</v>
      </c>
      <c r="I21" s="353">
        <v>3360</v>
      </c>
      <c r="J21" s="354">
        <v>3780</v>
      </c>
      <c r="K21" s="355">
        <v>3680</v>
      </c>
      <c r="L21" s="354">
        <v>4378</v>
      </c>
      <c r="M21" s="353">
        <v>4725</v>
      </c>
      <c r="N21" s="354">
        <v>5565</v>
      </c>
      <c r="O21" s="360">
        <v>5112</v>
      </c>
      <c r="P21" s="354">
        <v>9917</v>
      </c>
    </row>
    <row r="22" spans="2:16" ht="13.5" customHeight="1" x14ac:dyDescent="0.15">
      <c r="B22" s="352"/>
      <c r="C22" s="320">
        <v>9</v>
      </c>
      <c r="D22" s="328"/>
      <c r="E22" s="353" t="s">
        <v>282</v>
      </c>
      <c r="F22" s="354" t="s">
        <v>282</v>
      </c>
      <c r="G22" s="360" t="s">
        <v>282</v>
      </c>
      <c r="H22" s="354">
        <v>258</v>
      </c>
      <c r="I22" s="354">
        <v>3465</v>
      </c>
      <c r="J22" s="354">
        <v>4095</v>
      </c>
      <c r="K22" s="355">
        <v>3814</v>
      </c>
      <c r="L22" s="354">
        <v>3368</v>
      </c>
      <c r="M22" s="353">
        <v>4872</v>
      </c>
      <c r="N22" s="354">
        <v>5565</v>
      </c>
      <c r="O22" s="360">
        <v>5112</v>
      </c>
      <c r="P22" s="354">
        <v>7557</v>
      </c>
    </row>
    <row r="23" spans="2:16" ht="13.5" customHeight="1" x14ac:dyDescent="0.15">
      <c r="B23" s="352"/>
      <c r="C23" s="320">
        <v>10</v>
      </c>
      <c r="D23" s="328"/>
      <c r="E23" s="354">
        <v>0</v>
      </c>
      <c r="F23" s="354">
        <v>0</v>
      </c>
      <c r="G23" s="354">
        <v>0</v>
      </c>
      <c r="H23" s="354">
        <v>251</v>
      </c>
      <c r="I23" s="354">
        <v>3675</v>
      </c>
      <c r="J23" s="354">
        <v>4200</v>
      </c>
      <c r="K23" s="360">
        <v>3867.8363636363651</v>
      </c>
      <c r="L23" s="354">
        <v>3572</v>
      </c>
      <c r="M23" s="354">
        <v>4935</v>
      </c>
      <c r="N23" s="354">
        <v>5775</v>
      </c>
      <c r="O23" s="354">
        <v>5184.3854815524692</v>
      </c>
      <c r="P23" s="354">
        <v>7714</v>
      </c>
    </row>
    <row r="24" spans="2:16" ht="13.5" customHeight="1" x14ac:dyDescent="0.15">
      <c r="B24" s="352"/>
      <c r="C24" s="320">
        <v>11</v>
      </c>
      <c r="D24" s="328"/>
      <c r="E24" s="354">
        <v>0</v>
      </c>
      <c r="F24" s="354">
        <v>0</v>
      </c>
      <c r="G24" s="354">
        <v>0</v>
      </c>
      <c r="H24" s="354">
        <v>1008</v>
      </c>
      <c r="I24" s="354">
        <v>3675</v>
      </c>
      <c r="J24" s="354">
        <v>4410</v>
      </c>
      <c r="K24" s="354">
        <v>3927.5662510872735</v>
      </c>
      <c r="L24" s="354">
        <v>3786.7</v>
      </c>
      <c r="M24" s="354">
        <v>4935</v>
      </c>
      <c r="N24" s="354">
        <v>5775</v>
      </c>
      <c r="O24" s="354">
        <v>5167.3105246183613</v>
      </c>
      <c r="P24" s="360">
        <v>11169.1</v>
      </c>
    </row>
    <row r="25" spans="2:16" ht="13.5" customHeight="1" x14ac:dyDescent="0.15">
      <c r="B25" s="356"/>
      <c r="C25" s="326">
        <v>12</v>
      </c>
      <c r="D25" s="342"/>
      <c r="E25" s="358">
        <v>0</v>
      </c>
      <c r="F25" s="358">
        <v>0</v>
      </c>
      <c r="G25" s="358">
        <v>0</v>
      </c>
      <c r="H25" s="358">
        <v>0</v>
      </c>
      <c r="I25" s="358">
        <v>3990</v>
      </c>
      <c r="J25" s="358">
        <v>5040</v>
      </c>
      <c r="K25" s="358">
        <v>4568.2466862192414</v>
      </c>
      <c r="L25" s="358">
        <v>7041</v>
      </c>
      <c r="M25" s="358">
        <v>5250</v>
      </c>
      <c r="N25" s="358">
        <v>6090</v>
      </c>
      <c r="O25" s="358">
        <v>5459.4636415852956</v>
      </c>
      <c r="P25" s="361">
        <v>14973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X43"/>
  <sheetViews>
    <sheetView zoomScale="75" zoomScaleNormal="75" workbookViewId="0"/>
  </sheetViews>
  <sheetFormatPr defaultColWidth="7.5" defaultRowHeight="12" x14ac:dyDescent="0.15"/>
  <cols>
    <col min="1" max="1" width="0.625" style="414" customWidth="1"/>
    <col min="2" max="2" width="5.5" style="414" customWidth="1"/>
    <col min="3" max="3" width="2.75" style="414" customWidth="1"/>
    <col min="4" max="4" width="5.25" style="414" customWidth="1"/>
    <col min="5" max="7" width="5.875" style="414" customWidth="1"/>
    <col min="8" max="8" width="7.5" style="414" customWidth="1"/>
    <col min="9" max="11" width="5.875" style="414" customWidth="1"/>
    <col min="12" max="12" width="8.125" style="414" customWidth="1"/>
    <col min="13" max="15" width="5.875" style="414" customWidth="1"/>
    <col min="16" max="16" width="7.25" style="414" customWidth="1"/>
    <col min="17" max="19" width="5.875" style="414" customWidth="1"/>
    <col min="20" max="20" width="8.125" style="414" customWidth="1"/>
    <col min="21" max="23" width="5.875" style="414" customWidth="1"/>
    <col min="24" max="24" width="7.75" style="414" customWidth="1"/>
    <col min="25" max="16384" width="7.5" style="414"/>
  </cols>
  <sheetData>
    <row r="1" spans="1:24" ht="15" customHeight="1" x14ac:dyDescent="0.15">
      <c r="A1" s="317"/>
      <c r="B1" s="413"/>
      <c r="C1" s="413"/>
      <c r="D1" s="413"/>
    </row>
    <row r="2" spans="1:24" ht="12.75" customHeight="1" x14ac:dyDescent="0.15">
      <c r="B2" s="317" t="s">
        <v>308</v>
      </c>
      <c r="C2" s="415"/>
      <c r="D2" s="415"/>
    </row>
    <row r="3" spans="1:24" ht="12.75" customHeight="1" x14ac:dyDescent="0.15">
      <c r="B3" s="415"/>
      <c r="C3" s="415"/>
      <c r="D3" s="415"/>
      <c r="X3" s="373" t="s">
        <v>117</v>
      </c>
    </row>
    <row r="4" spans="1:24" ht="3.75" customHeight="1" x14ac:dyDescent="0.15"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</row>
    <row r="5" spans="1:24" ht="13.5" customHeight="1" x14ac:dyDescent="0.15">
      <c r="B5" s="379"/>
      <c r="C5" s="332" t="s">
        <v>278</v>
      </c>
      <c r="D5" s="331"/>
      <c r="E5" s="380" t="s">
        <v>287</v>
      </c>
      <c r="F5" s="381"/>
      <c r="G5" s="381"/>
      <c r="H5" s="382"/>
      <c r="I5" s="380" t="s">
        <v>288</v>
      </c>
      <c r="J5" s="381"/>
      <c r="K5" s="381"/>
      <c r="L5" s="382"/>
      <c r="M5" s="380" t="s">
        <v>309</v>
      </c>
      <c r="N5" s="381"/>
      <c r="O5" s="381"/>
      <c r="P5" s="382"/>
      <c r="Q5" s="380" t="s">
        <v>310</v>
      </c>
      <c r="R5" s="381"/>
      <c r="S5" s="381"/>
      <c r="T5" s="382"/>
      <c r="U5" s="380" t="s">
        <v>290</v>
      </c>
      <c r="V5" s="381"/>
      <c r="W5" s="381"/>
      <c r="X5" s="382"/>
    </row>
    <row r="6" spans="1:24" ht="13.5" customHeight="1" x14ac:dyDescent="0.15">
      <c r="B6" s="335" t="s">
        <v>291</v>
      </c>
      <c r="C6" s="383"/>
      <c r="D6" s="384"/>
      <c r="E6" s="385" t="s">
        <v>292</v>
      </c>
      <c r="F6" s="385" t="s">
        <v>193</v>
      </c>
      <c r="G6" s="385" t="s">
        <v>293</v>
      </c>
      <c r="H6" s="385" t="s">
        <v>128</v>
      </c>
      <c r="I6" s="385" t="s">
        <v>292</v>
      </c>
      <c r="J6" s="385" t="s">
        <v>193</v>
      </c>
      <c r="K6" s="385" t="s">
        <v>293</v>
      </c>
      <c r="L6" s="385" t="s">
        <v>128</v>
      </c>
      <c r="M6" s="385" t="s">
        <v>292</v>
      </c>
      <c r="N6" s="385" t="s">
        <v>193</v>
      </c>
      <c r="O6" s="385" t="s">
        <v>293</v>
      </c>
      <c r="P6" s="385" t="s">
        <v>128</v>
      </c>
      <c r="Q6" s="385" t="s">
        <v>292</v>
      </c>
      <c r="R6" s="385" t="s">
        <v>193</v>
      </c>
      <c r="S6" s="385" t="s">
        <v>293</v>
      </c>
      <c r="T6" s="385" t="s">
        <v>128</v>
      </c>
      <c r="U6" s="385" t="s">
        <v>292</v>
      </c>
      <c r="V6" s="385" t="s">
        <v>193</v>
      </c>
      <c r="W6" s="385" t="s">
        <v>293</v>
      </c>
      <c r="X6" s="385" t="s">
        <v>128</v>
      </c>
    </row>
    <row r="7" spans="1:24" ht="13.5" customHeight="1" x14ac:dyDescent="0.15">
      <c r="B7" s="341"/>
      <c r="C7" s="326"/>
      <c r="D7" s="326"/>
      <c r="E7" s="386"/>
      <c r="F7" s="386"/>
      <c r="G7" s="386" t="s">
        <v>294</v>
      </c>
      <c r="H7" s="386"/>
      <c r="I7" s="386"/>
      <c r="J7" s="386"/>
      <c r="K7" s="386" t="s">
        <v>294</v>
      </c>
      <c r="L7" s="386"/>
      <c r="M7" s="386"/>
      <c r="N7" s="386"/>
      <c r="O7" s="386" t="s">
        <v>294</v>
      </c>
      <c r="P7" s="386"/>
      <c r="Q7" s="386"/>
      <c r="R7" s="386"/>
      <c r="S7" s="386" t="s">
        <v>294</v>
      </c>
      <c r="T7" s="386"/>
      <c r="U7" s="386"/>
      <c r="V7" s="386"/>
      <c r="W7" s="386" t="s">
        <v>294</v>
      </c>
      <c r="X7" s="386"/>
    </row>
    <row r="8" spans="1:24" ht="13.5" customHeight="1" x14ac:dyDescent="0.15">
      <c r="B8" s="352" t="s">
        <v>95</v>
      </c>
      <c r="C8" s="323">
        <v>19</v>
      </c>
      <c r="D8" s="317" t="s">
        <v>96</v>
      </c>
      <c r="E8" s="350">
        <v>1313</v>
      </c>
      <c r="F8" s="350">
        <v>2415</v>
      </c>
      <c r="G8" s="350">
        <v>1762</v>
      </c>
      <c r="H8" s="350">
        <v>748690</v>
      </c>
      <c r="I8" s="350">
        <v>945</v>
      </c>
      <c r="J8" s="350">
        <v>1470</v>
      </c>
      <c r="K8" s="350">
        <v>1172</v>
      </c>
      <c r="L8" s="350">
        <v>708820</v>
      </c>
      <c r="M8" s="350">
        <v>1890</v>
      </c>
      <c r="N8" s="350">
        <v>3045</v>
      </c>
      <c r="O8" s="350">
        <v>2606</v>
      </c>
      <c r="P8" s="350">
        <v>74614</v>
      </c>
      <c r="Q8" s="350">
        <v>630</v>
      </c>
      <c r="R8" s="350">
        <v>1050</v>
      </c>
      <c r="S8" s="350">
        <v>818</v>
      </c>
      <c r="T8" s="350">
        <v>148789</v>
      </c>
      <c r="U8" s="350">
        <v>3780</v>
      </c>
      <c r="V8" s="350">
        <v>4725</v>
      </c>
      <c r="W8" s="350">
        <v>4200</v>
      </c>
      <c r="X8" s="350">
        <v>163289</v>
      </c>
    </row>
    <row r="9" spans="1:24" ht="13.5" customHeight="1" x14ac:dyDescent="0.15">
      <c r="B9" s="352"/>
      <c r="C9" s="323">
        <v>20</v>
      </c>
      <c r="D9" s="317"/>
      <c r="E9" s="354">
        <v>1208</v>
      </c>
      <c r="F9" s="354">
        <v>2520</v>
      </c>
      <c r="G9" s="354">
        <v>1610</v>
      </c>
      <c r="H9" s="354">
        <v>950758</v>
      </c>
      <c r="I9" s="354">
        <v>945</v>
      </c>
      <c r="J9" s="354">
        <v>1544</v>
      </c>
      <c r="K9" s="354">
        <v>1204</v>
      </c>
      <c r="L9" s="354">
        <v>767783</v>
      </c>
      <c r="M9" s="354">
        <v>1646</v>
      </c>
      <c r="N9" s="354">
        <v>2993</v>
      </c>
      <c r="O9" s="354">
        <v>2318</v>
      </c>
      <c r="P9" s="354">
        <v>75429</v>
      </c>
      <c r="Q9" s="354">
        <v>630</v>
      </c>
      <c r="R9" s="354">
        <v>1050</v>
      </c>
      <c r="S9" s="354">
        <v>801</v>
      </c>
      <c r="T9" s="354">
        <v>198523</v>
      </c>
      <c r="U9" s="354">
        <v>3150</v>
      </c>
      <c r="V9" s="354">
        <v>4515</v>
      </c>
      <c r="W9" s="354">
        <v>3909</v>
      </c>
      <c r="X9" s="354">
        <v>184451</v>
      </c>
    </row>
    <row r="10" spans="1:24" ht="13.5" customHeight="1" x14ac:dyDescent="0.15">
      <c r="B10" s="356"/>
      <c r="C10" s="387">
        <v>21</v>
      </c>
      <c r="D10" s="326"/>
      <c r="E10" s="358">
        <v>1260</v>
      </c>
      <c r="F10" s="358">
        <v>2520</v>
      </c>
      <c r="G10" s="358">
        <v>1588</v>
      </c>
      <c r="H10" s="358">
        <v>904489</v>
      </c>
      <c r="I10" s="358">
        <v>998</v>
      </c>
      <c r="J10" s="358">
        <v>1449</v>
      </c>
      <c r="K10" s="358">
        <v>1194</v>
      </c>
      <c r="L10" s="358">
        <v>675101</v>
      </c>
      <c r="M10" s="358">
        <v>1575</v>
      </c>
      <c r="N10" s="358">
        <v>3039</v>
      </c>
      <c r="O10" s="358">
        <v>2382</v>
      </c>
      <c r="P10" s="358">
        <v>66445</v>
      </c>
      <c r="Q10" s="358">
        <v>683</v>
      </c>
      <c r="R10" s="358">
        <v>1050</v>
      </c>
      <c r="S10" s="358">
        <v>840</v>
      </c>
      <c r="T10" s="358">
        <v>136956</v>
      </c>
      <c r="U10" s="358">
        <v>2940</v>
      </c>
      <c r="V10" s="358">
        <v>4200</v>
      </c>
      <c r="W10" s="358">
        <v>3483</v>
      </c>
      <c r="X10" s="358">
        <v>170771</v>
      </c>
    </row>
    <row r="11" spans="1:24" ht="13.5" customHeight="1" x14ac:dyDescent="0.15">
      <c r="B11" s="352"/>
      <c r="C11" s="323">
        <v>12</v>
      </c>
      <c r="D11" s="328"/>
      <c r="E11" s="354">
        <v>1785</v>
      </c>
      <c r="F11" s="354">
        <v>2373</v>
      </c>
      <c r="G11" s="354">
        <v>1948</v>
      </c>
      <c r="H11" s="354">
        <v>101816</v>
      </c>
      <c r="I11" s="354">
        <v>1050</v>
      </c>
      <c r="J11" s="354">
        <v>1313</v>
      </c>
      <c r="K11" s="354">
        <v>1122</v>
      </c>
      <c r="L11" s="354">
        <v>66628</v>
      </c>
      <c r="M11" s="354">
        <v>1575</v>
      </c>
      <c r="N11" s="354">
        <v>2310</v>
      </c>
      <c r="O11" s="354">
        <v>2050</v>
      </c>
      <c r="P11" s="354">
        <v>4908</v>
      </c>
      <c r="Q11" s="354">
        <v>725</v>
      </c>
      <c r="R11" s="354">
        <v>891</v>
      </c>
      <c r="S11" s="354">
        <v>759</v>
      </c>
      <c r="T11" s="354">
        <v>12509</v>
      </c>
      <c r="U11" s="354">
        <v>3465</v>
      </c>
      <c r="V11" s="354">
        <v>4095</v>
      </c>
      <c r="W11" s="354">
        <v>3634</v>
      </c>
      <c r="X11" s="354">
        <v>18216</v>
      </c>
    </row>
    <row r="12" spans="1:24" ht="13.5" customHeight="1" x14ac:dyDescent="0.15">
      <c r="B12" s="352" t="s">
        <v>99</v>
      </c>
      <c r="C12" s="323">
        <v>1</v>
      </c>
      <c r="D12" s="328" t="s">
        <v>2</v>
      </c>
      <c r="E12" s="354">
        <v>1470</v>
      </c>
      <c r="F12" s="354">
        <v>1995</v>
      </c>
      <c r="G12" s="354">
        <v>1796</v>
      </c>
      <c r="H12" s="354">
        <v>67667</v>
      </c>
      <c r="I12" s="354">
        <v>1029</v>
      </c>
      <c r="J12" s="354">
        <v>1260</v>
      </c>
      <c r="K12" s="354">
        <v>1112</v>
      </c>
      <c r="L12" s="354">
        <v>60630</v>
      </c>
      <c r="M12" s="354">
        <v>1575</v>
      </c>
      <c r="N12" s="354">
        <v>2100</v>
      </c>
      <c r="O12" s="354">
        <v>1905</v>
      </c>
      <c r="P12" s="354">
        <v>3966</v>
      </c>
      <c r="Q12" s="354">
        <v>725</v>
      </c>
      <c r="R12" s="354">
        <v>872</v>
      </c>
      <c r="S12" s="354">
        <v>752</v>
      </c>
      <c r="T12" s="354">
        <v>9585</v>
      </c>
      <c r="U12" s="354">
        <v>3150</v>
      </c>
      <c r="V12" s="354">
        <v>3885</v>
      </c>
      <c r="W12" s="354">
        <v>3549</v>
      </c>
      <c r="X12" s="354">
        <v>12340</v>
      </c>
    </row>
    <row r="13" spans="1:24" ht="13.5" customHeight="1" x14ac:dyDescent="0.15">
      <c r="B13" s="352"/>
      <c r="C13" s="323">
        <v>2</v>
      </c>
      <c r="D13" s="328"/>
      <c r="E13" s="354">
        <v>1418</v>
      </c>
      <c r="F13" s="354">
        <v>1927</v>
      </c>
      <c r="G13" s="354">
        <v>1685</v>
      </c>
      <c r="H13" s="354">
        <v>49371</v>
      </c>
      <c r="I13" s="354">
        <v>998</v>
      </c>
      <c r="J13" s="354">
        <v>1260</v>
      </c>
      <c r="K13" s="354">
        <v>1121</v>
      </c>
      <c r="L13" s="354">
        <v>54763</v>
      </c>
      <c r="M13" s="354">
        <v>1565</v>
      </c>
      <c r="N13" s="354">
        <v>2310</v>
      </c>
      <c r="O13" s="354">
        <v>1923</v>
      </c>
      <c r="P13" s="354">
        <v>2917</v>
      </c>
      <c r="Q13" s="354">
        <v>683</v>
      </c>
      <c r="R13" s="354">
        <v>901</v>
      </c>
      <c r="S13" s="354">
        <v>773</v>
      </c>
      <c r="T13" s="354">
        <v>16285</v>
      </c>
      <c r="U13" s="354">
        <v>3150</v>
      </c>
      <c r="V13" s="354">
        <v>3885</v>
      </c>
      <c r="W13" s="354">
        <v>3467</v>
      </c>
      <c r="X13" s="354">
        <v>9918</v>
      </c>
    </row>
    <row r="14" spans="1:24" ht="13.5" customHeight="1" x14ac:dyDescent="0.15">
      <c r="B14" s="352"/>
      <c r="C14" s="323">
        <v>3</v>
      </c>
      <c r="D14" s="328"/>
      <c r="E14" s="354">
        <v>1365</v>
      </c>
      <c r="F14" s="354">
        <v>1785</v>
      </c>
      <c r="G14" s="354">
        <v>1546</v>
      </c>
      <c r="H14" s="354">
        <v>67134</v>
      </c>
      <c r="I14" s="354">
        <v>1050</v>
      </c>
      <c r="J14" s="354">
        <v>1260</v>
      </c>
      <c r="K14" s="354">
        <v>1121</v>
      </c>
      <c r="L14" s="354">
        <v>66237</v>
      </c>
      <c r="M14" s="354">
        <v>1575</v>
      </c>
      <c r="N14" s="354">
        <v>2520</v>
      </c>
      <c r="O14" s="354">
        <v>1901</v>
      </c>
      <c r="P14" s="354">
        <v>4871</v>
      </c>
      <c r="Q14" s="354">
        <v>683</v>
      </c>
      <c r="R14" s="354">
        <v>891</v>
      </c>
      <c r="S14" s="354">
        <v>765</v>
      </c>
      <c r="T14" s="354">
        <v>22238</v>
      </c>
      <c r="U14" s="354">
        <v>3150</v>
      </c>
      <c r="V14" s="354">
        <v>3675</v>
      </c>
      <c r="W14" s="354">
        <v>3395</v>
      </c>
      <c r="X14" s="354">
        <v>14778</v>
      </c>
    </row>
    <row r="15" spans="1:24" ht="13.5" customHeight="1" x14ac:dyDescent="0.15">
      <c r="B15" s="352"/>
      <c r="C15" s="323">
        <v>4</v>
      </c>
      <c r="D15" s="328"/>
      <c r="E15" s="354">
        <v>1365</v>
      </c>
      <c r="F15" s="354">
        <v>1722</v>
      </c>
      <c r="G15" s="354">
        <v>1500</v>
      </c>
      <c r="H15" s="354">
        <v>48092</v>
      </c>
      <c r="I15" s="354">
        <v>1050</v>
      </c>
      <c r="J15" s="354">
        <v>1281</v>
      </c>
      <c r="K15" s="354">
        <v>1126</v>
      </c>
      <c r="L15" s="354">
        <v>41515</v>
      </c>
      <c r="M15" s="354">
        <v>1722</v>
      </c>
      <c r="N15" s="354">
        <v>2709</v>
      </c>
      <c r="O15" s="354">
        <v>2075</v>
      </c>
      <c r="P15" s="354">
        <v>5850</v>
      </c>
      <c r="Q15" s="354">
        <v>735</v>
      </c>
      <c r="R15" s="354">
        <v>945</v>
      </c>
      <c r="S15" s="354">
        <v>817</v>
      </c>
      <c r="T15" s="354">
        <v>11800</v>
      </c>
      <c r="U15" s="354">
        <v>3360</v>
      </c>
      <c r="V15" s="354">
        <v>4095</v>
      </c>
      <c r="W15" s="354">
        <v>3608</v>
      </c>
      <c r="X15" s="354">
        <v>8357</v>
      </c>
    </row>
    <row r="16" spans="1:24" ht="13.5" customHeight="1" x14ac:dyDescent="0.15">
      <c r="B16" s="352"/>
      <c r="C16" s="323">
        <v>5</v>
      </c>
      <c r="D16" s="328"/>
      <c r="E16" s="354">
        <v>1260</v>
      </c>
      <c r="F16" s="354">
        <v>1575</v>
      </c>
      <c r="G16" s="354">
        <v>1434</v>
      </c>
      <c r="H16" s="354">
        <v>95011</v>
      </c>
      <c r="I16" s="354">
        <v>945</v>
      </c>
      <c r="J16" s="354">
        <v>1365</v>
      </c>
      <c r="K16" s="354">
        <v>1103</v>
      </c>
      <c r="L16" s="354">
        <v>71487</v>
      </c>
      <c r="M16" s="354">
        <v>1890</v>
      </c>
      <c r="N16" s="354">
        <v>2730</v>
      </c>
      <c r="O16" s="354">
        <v>2196</v>
      </c>
      <c r="P16" s="354">
        <v>8475</v>
      </c>
      <c r="Q16" s="354">
        <v>735</v>
      </c>
      <c r="R16" s="354">
        <v>947</v>
      </c>
      <c r="S16" s="354">
        <v>825</v>
      </c>
      <c r="T16" s="354">
        <v>19202</v>
      </c>
      <c r="U16" s="354">
        <v>3045</v>
      </c>
      <c r="V16" s="354">
        <v>4410</v>
      </c>
      <c r="W16" s="354">
        <v>3586</v>
      </c>
      <c r="X16" s="354">
        <v>14481</v>
      </c>
    </row>
    <row r="17" spans="2:24" ht="13.5" customHeight="1" x14ac:dyDescent="0.15">
      <c r="B17" s="352"/>
      <c r="C17" s="323">
        <v>6</v>
      </c>
      <c r="D17" s="328"/>
      <c r="E17" s="354">
        <v>1208</v>
      </c>
      <c r="F17" s="354">
        <v>1554</v>
      </c>
      <c r="G17" s="354">
        <v>1369</v>
      </c>
      <c r="H17" s="354">
        <v>88465</v>
      </c>
      <c r="I17" s="354">
        <v>893</v>
      </c>
      <c r="J17" s="354">
        <v>1260</v>
      </c>
      <c r="K17" s="354">
        <v>1072</v>
      </c>
      <c r="L17" s="354">
        <v>73064</v>
      </c>
      <c r="M17" s="354">
        <v>1575</v>
      </c>
      <c r="N17" s="354">
        <v>2573</v>
      </c>
      <c r="O17" s="354">
        <v>1999</v>
      </c>
      <c r="P17" s="354">
        <v>6316</v>
      </c>
      <c r="Q17" s="354">
        <v>683</v>
      </c>
      <c r="R17" s="354">
        <v>966</v>
      </c>
      <c r="S17" s="354">
        <v>819</v>
      </c>
      <c r="T17" s="354">
        <v>16366</v>
      </c>
      <c r="U17" s="354">
        <v>3150</v>
      </c>
      <c r="V17" s="354">
        <v>3780</v>
      </c>
      <c r="W17" s="354">
        <v>3369</v>
      </c>
      <c r="X17" s="354">
        <v>14306</v>
      </c>
    </row>
    <row r="18" spans="2:24" ht="13.5" customHeight="1" x14ac:dyDescent="0.15">
      <c r="B18" s="352"/>
      <c r="C18" s="323">
        <v>7</v>
      </c>
      <c r="D18" s="328"/>
      <c r="E18" s="354">
        <v>1200</v>
      </c>
      <c r="F18" s="354">
        <v>1470</v>
      </c>
      <c r="G18" s="354">
        <v>1325</v>
      </c>
      <c r="H18" s="354">
        <v>48836</v>
      </c>
      <c r="I18" s="354">
        <v>845</v>
      </c>
      <c r="J18" s="354">
        <v>1215</v>
      </c>
      <c r="K18" s="354">
        <v>1052</v>
      </c>
      <c r="L18" s="354">
        <v>39778</v>
      </c>
      <c r="M18" s="354">
        <v>1523</v>
      </c>
      <c r="N18" s="354">
        <v>2472</v>
      </c>
      <c r="O18" s="354">
        <v>1891</v>
      </c>
      <c r="P18" s="354">
        <v>5440</v>
      </c>
      <c r="Q18" s="354">
        <v>683</v>
      </c>
      <c r="R18" s="354">
        <v>998</v>
      </c>
      <c r="S18" s="354">
        <v>792</v>
      </c>
      <c r="T18" s="354">
        <v>9544</v>
      </c>
      <c r="U18" s="354">
        <v>3150</v>
      </c>
      <c r="V18" s="354">
        <v>3780</v>
      </c>
      <c r="W18" s="354">
        <v>3415</v>
      </c>
      <c r="X18" s="354">
        <v>7874</v>
      </c>
    </row>
    <row r="19" spans="2:24" ht="13.5" customHeight="1" x14ac:dyDescent="0.15">
      <c r="B19" s="417"/>
      <c r="C19" s="418">
        <v>8</v>
      </c>
      <c r="D19" s="419"/>
      <c r="E19" s="420">
        <v>1208</v>
      </c>
      <c r="F19" s="420">
        <v>1544</v>
      </c>
      <c r="G19" s="420">
        <v>1353</v>
      </c>
      <c r="H19" s="420">
        <v>76459</v>
      </c>
      <c r="I19" s="420">
        <v>893</v>
      </c>
      <c r="J19" s="420">
        <v>1155</v>
      </c>
      <c r="K19" s="420">
        <v>1024</v>
      </c>
      <c r="L19" s="420">
        <v>56606</v>
      </c>
      <c r="M19" s="420">
        <v>1890</v>
      </c>
      <c r="N19" s="420">
        <v>2551</v>
      </c>
      <c r="O19" s="420">
        <v>2176</v>
      </c>
      <c r="P19" s="420">
        <v>10128</v>
      </c>
      <c r="Q19" s="420">
        <v>683</v>
      </c>
      <c r="R19" s="420">
        <v>935</v>
      </c>
      <c r="S19" s="420">
        <v>739</v>
      </c>
      <c r="T19" s="420">
        <v>15698</v>
      </c>
      <c r="U19" s="420">
        <v>3150</v>
      </c>
      <c r="V19" s="420">
        <v>4200</v>
      </c>
      <c r="W19" s="420">
        <v>3433</v>
      </c>
      <c r="X19" s="420">
        <v>13276</v>
      </c>
    </row>
    <row r="20" spans="2:24" ht="13.5" customHeight="1" x14ac:dyDescent="0.15">
      <c r="B20" s="417"/>
      <c r="C20" s="418">
        <v>9</v>
      </c>
      <c r="D20" s="419"/>
      <c r="E20" s="420">
        <v>1260</v>
      </c>
      <c r="F20" s="420">
        <v>1732.5</v>
      </c>
      <c r="G20" s="420">
        <v>1425.8779456519933</v>
      </c>
      <c r="H20" s="420">
        <v>69724.899999999994</v>
      </c>
      <c r="I20" s="420">
        <v>840</v>
      </c>
      <c r="J20" s="420">
        <v>1260</v>
      </c>
      <c r="K20" s="420">
        <v>1017.5830063153381</v>
      </c>
      <c r="L20" s="420">
        <v>53611.199999999997</v>
      </c>
      <c r="M20" s="420">
        <v>1680</v>
      </c>
      <c r="N20" s="420">
        <v>2436</v>
      </c>
      <c r="O20" s="420">
        <v>1865.6690981432364</v>
      </c>
      <c r="P20" s="420">
        <v>5298.1</v>
      </c>
      <c r="Q20" s="420">
        <v>661.5</v>
      </c>
      <c r="R20" s="420">
        <v>947.1</v>
      </c>
      <c r="S20" s="420">
        <v>808.86302175191065</v>
      </c>
      <c r="T20" s="420">
        <v>15079.5</v>
      </c>
      <c r="U20" s="420">
        <v>3150</v>
      </c>
      <c r="V20" s="420">
        <v>3990</v>
      </c>
      <c r="W20" s="420">
        <v>3471.0410651609945</v>
      </c>
      <c r="X20" s="420">
        <v>11400.7</v>
      </c>
    </row>
    <row r="21" spans="2:24" ht="13.5" customHeight="1" x14ac:dyDescent="0.15">
      <c r="B21" s="417"/>
      <c r="C21" s="418">
        <v>10</v>
      </c>
      <c r="D21" s="418"/>
      <c r="E21" s="420">
        <v>1470</v>
      </c>
      <c r="F21" s="420">
        <v>1890</v>
      </c>
      <c r="G21" s="420">
        <v>1642.1138729810598</v>
      </c>
      <c r="H21" s="420">
        <v>79339.899999999994</v>
      </c>
      <c r="I21" s="420">
        <v>945</v>
      </c>
      <c r="J21" s="420">
        <v>1284.675</v>
      </c>
      <c r="K21" s="420">
        <v>1065.2235244248923</v>
      </c>
      <c r="L21" s="420">
        <v>66202.399999999994</v>
      </c>
      <c r="M21" s="420">
        <v>1575</v>
      </c>
      <c r="N21" s="420">
        <v>2100</v>
      </c>
      <c r="O21" s="420">
        <v>1815.6722410322111</v>
      </c>
      <c r="P21" s="420">
        <v>6374</v>
      </c>
      <c r="Q21" s="420">
        <v>651</v>
      </c>
      <c r="R21" s="420">
        <v>876.75</v>
      </c>
      <c r="S21" s="420">
        <v>735.64636393193871</v>
      </c>
      <c r="T21" s="420">
        <v>15714.2</v>
      </c>
      <c r="U21" s="420">
        <v>3150</v>
      </c>
      <c r="V21" s="420">
        <v>3990</v>
      </c>
      <c r="W21" s="420">
        <v>3422.1395646606916</v>
      </c>
      <c r="X21" s="420">
        <v>13360.599999999999</v>
      </c>
    </row>
    <row r="22" spans="2:24" ht="13.5" customHeight="1" x14ac:dyDescent="0.15">
      <c r="B22" s="417"/>
      <c r="C22" s="418">
        <v>11</v>
      </c>
      <c r="D22" s="419"/>
      <c r="E22" s="420">
        <v>1575</v>
      </c>
      <c r="F22" s="420">
        <v>2047.5</v>
      </c>
      <c r="G22" s="420">
        <v>1756.0098925642387</v>
      </c>
      <c r="H22" s="420">
        <v>95642.800000000017</v>
      </c>
      <c r="I22" s="420">
        <v>997.5</v>
      </c>
      <c r="J22" s="420">
        <v>1312.5</v>
      </c>
      <c r="K22" s="420">
        <v>1137.2362238880451</v>
      </c>
      <c r="L22" s="420">
        <v>89773.2</v>
      </c>
      <c r="M22" s="420">
        <v>1417.5</v>
      </c>
      <c r="N22" s="420">
        <v>2057.79</v>
      </c>
      <c r="O22" s="420">
        <v>1583.7516291193444</v>
      </c>
      <c r="P22" s="420">
        <v>8730.4000000000015</v>
      </c>
      <c r="Q22" s="420">
        <v>682.5</v>
      </c>
      <c r="R22" s="420">
        <v>876.75</v>
      </c>
      <c r="S22" s="420">
        <v>738.13451430175292</v>
      </c>
      <c r="T22" s="420">
        <v>16881.400000000001</v>
      </c>
      <c r="U22" s="420">
        <v>3150</v>
      </c>
      <c r="V22" s="420">
        <v>4500.3</v>
      </c>
      <c r="W22" s="420">
        <v>3513.5797793854285</v>
      </c>
      <c r="X22" s="419">
        <v>18303.5</v>
      </c>
    </row>
    <row r="23" spans="2:24" ht="13.5" customHeight="1" x14ac:dyDescent="0.15">
      <c r="B23" s="421"/>
      <c r="C23" s="422">
        <v>12</v>
      </c>
      <c r="D23" s="423"/>
      <c r="E23" s="424">
        <v>1732.5</v>
      </c>
      <c r="F23" s="424">
        <v>2101.4700000000003</v>
      </c>
      <c r="G23" s="424">
        <v>1930.0620633295262</v>
      </c>
      <c r="H23" s="424">
        <v>90905</v>
      </c>
      <c r="I23" s="424">
        <v>1050</v>
      </c>
      <c r="J23" s="424">
        <v>1312.5</v>
      </c>
      <c r="K23" s="424">
        <v>1138.2351585247495</v>
      </c>
      <c r="L23" s="424">
        <v>50241</v>
      </c>
      <c r="M23" s="424">
        <v>1575</v>
      </c>
      <c r="N23" s="424">
        <v>2030.1750000000002</v>
      </c>
      <c r="O23" s="424">
        <v>1753.1114275924103</v>
      </c>
      <c r="P23" s="424">
        <v>8189</v>
      </c>
      <c r="Q23" s="424">
        <v>682.5</v>
      </c>
      <c r="R23" s="424">
        <v>876.75</v>
      </c>
      <c r="S23" s="424">
        <v>722.68916535813503</v>
      </c>
      <c r="T23" s="424">
        <v>13255</v>
      </c>
      <c r="U23" s="424">
        <v>3412.5</v>
      </c>
      <c r="V23" s="424">
        <v>4200</v>
      </c>
      <c r="W23" s="424">
        <v>3704.1037360170867</v>
      </c>
      <c r="X23" s="423">
        <v>15184</v>
      </c>
    </row>
    <row r="24" spans="2:24" ht="13.5" customHeight="1" x14ac:dyDescent="0.15">
      <c r="B24" s="425"/>
      <c r="C24" s="426"/>
      <c r="D24" s="427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</row>
    <row r="25" spans="2:24" ht="13.5" customHeight="1" x14ac:dyDescent="0.15">
      <c r="B25" s="391"/>
      <c r="C25" s="426"/>
      <c r="D25" s="428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</row>
    <row r="26" spans="2:24" ht="13.5" customHeight="1" x14ac:dyDescent="0.15">
      <c r="B26" s="425" t="s">
        <v>151</v>
      </c>
      <c r="C26" s="426"/>
      <c r="D26" s="427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</row>
    <row r="27" spans="2:24" ht="13.5" customHeight="1" x14ac:dyDescent="0.15">
      <c r="B27" s="394">
        <v>40519</v>
      </c>
      <c r="C27" s="395"/>
      <c r="D27" s="396">
        <v>40525</v>
      </c>
      <c r="E27" s="429">
        <v>1732.5</v>
      </c>
      <c r="F27" s="429">
        <v>2100</v>
      </c>
      <c r="G27" s="429">
        <v>1919.5602060528008</v>
      </c>
      <c r="H27" s="429">
        <v>21542.2</v>
      </c>
      <c r="I27" s="429">
        <v>1050</v>
      </c>
      <c r="J27" s="429">
        <v>1312.5</v>
      </c>
      <c r="K27" s="429">
        <v>1125.1226780850493</v>
      </c>
      <c r="L27" s="429">
        <v>18393.8</v>
      </c>
      <c r="M27" s="429">
        <v>1575</v>
      </c>
      <c r="N27" s="429">
        <v>1952.79</v>
      </c>
      <c r="O27" s="429">
        <v>1719.2024991632268</v>
      </c>
      <c r="P27" s="429">
        <v>1910.4</v>
      </c>
      <c r="Q27" s="429">
        <v>682.5</v>
      </c>
      <c r="R27" s="429">
        <v>876.75</v>
      </c>
      <c r="S27" s="429">
        <v>722.06913972961604</v>
      </c>
      <c r="T27" s="429">
        <v>5432.6</v>
      </c>
      <c r="U27" s="429">
        <v>3412.5</v>
      </c>
      <c r="V27" s="429">
        <v>4200</v>
      </c>
      <c r="W27" s="429">
        <v>3737.2050374064856</v>
      </c>
      <c r="X27" s="429">
        <v>4145.3999999999996</v>
      </c>
    </row>
    <row r="28" spans="2:24" ht="13.5" customHeight="1" x14ac:dyDescent="0.15">
      <c r="B28" s="397" t="s">
        <v>152</v>
      </c>
      <c r="C28" s="398"/>
      <c r="D28" s="396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</row>
    <row r="29" spans="2:24" ht="13.5" customHeight="1" x14ac:dyDescent="0.15">
      <c r="B29" s="394">
        <v>40526</v>
      </c>
      <c r="C29" s="395"/>
      <c r="D29" s="396">
        <v>40532</v>
      </c>
      <c r="E29" s="399">
        <v>1837.5</v>
      </c>
      <c r="F29" s="399">
        <v>2100</v>
      </c>
      <c r="G29" s="399">
        <v>1946.0200336442879</v>
      </c>
      <c r="H29" s="429">
        <v>29164</v>
      </c>
      <c r="I29" s="399">
        <v>1102.5</v>
      </c>
      <c r="J29" s="399">
        <v>1312.5</v>
      </c>
      <c r="K29" s="399">
        <v>1186.312475009996</v>
      </c>
      <c r="L29" s="429">
        <v>11759.9</v>
      </c>
      <c r="M29" s="399">
        <v>1680</v>
      </c>
      <c r="N29" s="399">
        <v>2030.1750000000002</v>
      </c>
      <c r="O29" s="399">
        <v>1755.4452243670094</v>
      </c>
      <c r="P29" s="429">
        <v>1397.5</v>
      </c>
      <c r="Q29" s="399">
        <v>682.5</v>
      </c>
      <c r="R29" s="399">
        <v>876.75</v>
      </c>
      <c r="S29" s="399">
        <v>723.16140350877197</v>
      </c>
      <c r="T29" s="429">
        <v>2571.1999999999998</v>
      </c>
      <c r="U29" s="399">
        <v>3465</v>
      </c>
      <c r="V29" s="399">
        <v>4200</v>
      </c>
      <c r="W29" s="399">
        <v>3703.2433384379783</v>
      </c>
      <c r="X29" s="429">
        <v>4203</v>
      </c>
    </row>
    <row r="30" spans="2:24" ht="13.5" customHeight="1" x14ac:dyDescent="0.15">
      <c r="B30" s="397" t="s">
        <v>153</v>
      </c>
      <c r="C30" s="398"/>
      <c r="D30" s="396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</row>
    <row r="31" spans="2:24" ht="13.5" customHeight="1" x14ac:dyDescent="0.15">
      <c r="B31" s="394">
        <v>40533</v>
      </c>
      <c r="C31" s="395"/>
      <c r="D31" s="396">
        <v>40539</v>
      </c>
      <c r="E31" s="429">
        <v>1865.0100000000002</v>
      </c>
      <c r="F31" s="429">
        <v>2101.4700000000003</v>
      </c>
      <c r="G31" s="429">
        <v>1932.7551950171353</v>
      </c>
      <c r="H31" s="429">
        <v>25043.7</v>
      </c>
      <c r="I31" s="429">
        <v>1102.5</v>
      </c>
      <c r="J31" s="429">
        <v>1281</v>
      </c>
      <c r="K31" s="429">
        <v>1151.0373414921853</v>
      </c>
      <c r="L31" s="429">
        <v>13504.6</v>
      </c>
      <c r="M31" s="429">
        <v>1722</v>
      </c>
      <c r="N31" s="429">
        <v>1890</v>
      </c>
      <c r="O31" s="429">
        <v>1781.4535353535355</v>
      </c>
      <c r="P31" s="429">
        <v>3550.3</v>
      </c>
      <c r="Q31" s="429">
        <v>682.5</v>
      </c>
      <c r="R31" s="429">
        <v>823.2</v>
      </c>
      <c r="S31" s="429">
        <v>723.6336978131211</v>
      </c>
      <c r="T31" s="429">
        <v>2708</v>
      </c>
      <c r="U31" s="429">
        <v>3465</v>
      </c>
      <c r="V31" s="429">
        <v>4200</v>
      </c>
      <c r="W31" s="429">
        <v>3678.3073697885884</v>
      </c>
      <c r="X31" s="429">
        <v>5024.3999999999996</v>
      </c>
    </row>
    <row r="32" spans="2:24" ht="13.5" customHeight="1" x14ac:dyDescent="0.15">
      <c r="B32" s="397" t="s">
        <v>154</v>
      </c>
      <c r="C32" s="398"/>
      <c r="D32" s="396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</row>
    <row r="33" spans="2:24" ht="13.5" customHeight="1" x14ac:dyDescent="0.15">
      <c r="B33" s="394"/>
      <c r="C33" s="395"/>
      <c r="D33" s="396">
        <v>40906</v>
      </c>
      <c r="E33" s="429"/>
      <c r="F33" s="429"/>
      <c r="G33" s="429"/>
      <c r="H33" s="429">
        <v>15155</v>
      </c>
      <c r="I33" s="429"/>
      <c r="J33" s="429"/>
      <c r="K33" s="429"/>
      <c r="L33" s="429">
        <v>6583</v>
      </c>
      <c r="M33" s="429"/>
      <c r="N33" s="429"/>
      <c r="O33" s="429"/>
      <c r="P33" s="429">
        <v>1331</v>
      </c>
      <c r="Q33" s="429"/>
      <c r="R33" s="429"/>
      <c r="S33" s="429"/>
      <c r="T33" s="429">
        <v>2543</v>
      </c>
      <c r="U33" s="429"/>
      <c r="V33" s="429"/>
      <c r="W33" s="429"/>
      <c r="X33" s="429">
        <v>1811</v>
      </c>
    </row>
    <row r="34" spans="2:24" ht="13.5" customHeight="1" x14ac:dyDescent="0.15">
      <c r="B34" s="397" t="s">
        <v>155</v>
      </c>
      <c r="C34" s="398"/>
      <c r="D34" s="396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</row>
    <row r="35" spans="2:24" ht="13.5" customHeight="1" x14ac:dyDescent="0.15">
      <c r="B35" s="400"/>
      <c r="C35" s="401"/>
      <c r="D35" s="402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424"/>
    </row>
    <row r="36" spans="2:24" ht="3.75" customHeight="1" x14ac:dyDescent="0.15">
      <c r="B36" s="430"/>
      <c r="C36" s="431"/>
      <c r="D36" s="43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</row>
    <row r="37" spans="2:24" ht="13.5" customHeight="1" x14ac:dyDescent="0.15">
      <c r="B37" s="373" t="s">
        <v>135</v>
      </c>
      <c r="C37" s="432" t="s">
        <v>177</v>
      </c>
      <c r="D37" s="432"/>
    </row>
    <row r="38" spans="2:24" ht="13.5" customHeight="1" x14ac:dyDescent="0.15">
      <c r="B38" s="373" t="s">
        <v>1</v>
      </c>
      <c r="C38" s="432" t="s">
        <v>137</v>
      </c>
      <c r="D38" s="432"/>
    </row>
    <row r="39" spans="2:24" ht="13.5" customHeight="1" x14ac:dyDescent="0.15">
      <c r="B39" s="373"/>
      <c r="C39" s="432"/>
      <c r="D39" s="432"/>
    </row>
    <row r="40" spans="2:24" ht="13.5" customHeight="1" x14ac:dyDescent="0.15">
      <c r="B40" s="373"/>
      <c r="C40" s="432"/>
      <c r="D40" s="432"/>
    </row>
    <row r="41" spans="2:24" ht="13.5" customHeight="1" x14ac:dyDescent="0.15">
      <c r="B41" s="373"/>
      <c r="C41" s="432"/>
    </row>
    <row r="42" spans="2:24" ht="13.5" customHeight="1" x14ac:dyDescent="0.15">
      <c r="B42" s="373"/>
      <c r="C42" s="432"/>
    </row>
    <row r="43" spans="2:24" ht="13.5" customHeight="1" x14ac:dyDescent="0.15">
      <c r="B43" s="373"/>
      <c r="C43" s="432"/>
    </row>
  </sheetData>
  <phoneticPr fontId="5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X43"/>
  <sheetViews>
    <sheetView zoomScale="75" zoomScaleNormal="75" workbookViewId="0"/>
  </sheetViews>
  <sheetFormatPr defaultColWidth="7.5" defaultRowHeight="12" x14ac:dyDescent="0.15"/>
  <cols>
    <col min="1" max="1" width="0.75" style="414" customWidth="1"/>
    <col min="2" max="2" width="5.25" style="414" customWidth="1"/>
    <col min="3" max="3" width="2.75" style="414" customWidth="1"/>
    <col min="4" max="4" width="5.375" style="414" customWidth="1"/>
    <col min="5" max="7" width="5.875" style="414" customWidth="1"/>
    <col min="8" max="8" width="7.625" style="414" customWidth="1"/>
    <col min="9" max="11" width="5.875" style="414" customWidth="1"/>
    <col min="12" max="12" width="7.625" style="414" customWidth="1"/>
    <col min="13" max="15" width="5.875" style="414" customWidth="1"/>
    <col min="16" max="16" width="7.625" style="414" customWidth="1"/>
    <col min="17" max="19" width="5.875" style="414" customWidth="1"/>
    <col min="20" max="20" width="7.625" style="414" customWidth="1"/>
    <col min="21" max="23" width="5.875" style="414" customWidth="1"/>
    <col min="24" max="24" width="7.625" style="414" customWidth="1"/>
    <col min="25" max="16384" width="7.5" style="414"/>
  </cols>
  <sheetData>
    <row r="1" spans="1:24" ht="15" customHeight="1" x14ac:dyDescent="0.15">
      <c r="A1" s="317"/>
      <c r="B1" s="413"/>
      <c r="C1" s="413"/>
      <c r="D1" s="413"/>
    </row>
    <row r="2" spans="1:24" ht="12.75" customHeight="1" x14ac:dyDescent="0.15">
      <c r="B2" s="317" t="str">
        <f>近乳21!B2&amp;"　（つづき）"</f>
        <v>(3)乳牛チルド「2」の品目別価格　（つづき）</v>
      </c>
      <c r="C2" s="415"/>
      <c r="D2" s="415"/>
    </row>
    <row r="3" spans="1:24" ht="12.75" customHeight="1" x14ac:dyDescent="0.15">
      <c r="B3" s="415"/>
      <c r="C3" s="415"/>
      <c r="D3" s="415"/>
      <c r="X3" s="373" t="s">
        <v>117</v>
      </c>
    </row>
    <row r="4" spans="1:24" ht="3.75" customHeight="1" x14ac:dyDescent="0.15"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</row>
    <row r="5" spans="1:24" ht="13.5" customHeight="1" x14ac:dyDescent="0.15">
      <c r="B5" s="379"/>
      <c r="C5" s="332" t="s">
        <v>278</v>
      </c>
      <c r="D5" s="331"/>
      <c r="E5" s="380" t="s">
        <v>158</v>
      </c>
      <c r="F5" s="381"/>
      <c r="G5" s="381"/>
      <c r="H5" s="382"/>
      <c r="I5" s="380" t="s">
        <v>297</v>
      </c>
      <c r="J5" s="381"/>
      <c r="K5" s="381"/>
      <c r="L5" s="382"/>
      <c r="M5" s="380" t="s">
        <v>298</v>
      </c>
      <c r="N5" s="381"/>
      <c r="O5" s="381"/>
      <c r="P5" s="382"/>
      <c r="Q5" s="380" t="s">
        <v>299</v>
      </c>
      <c r="R5" s="381"/>
      <c r="S5" s="381"/>
      <c r="T5" s="382"/>
      <c r="U5" s="380" t="s">
        <v>300</v>
      </c>
      <c r="V5" s="381"/>
      <c r="W5" s="381"/>
      <c r="X5" s="382"/>
    </row>
    <row r="6" spans="1:24" ht="13.5" customHeight="1" x14ac:dyDescent="0.15">
      <c r="B6" s="335" t="s">
        <v>291</v>
      </c>
      <c r="C6" s="383"/>
      <c r="D6" s="337"/>
      <c r="E6" s="385" t="s">
        <v>292</v>
      </c>
      <c r="F6" s="385" t="s">
        <v>193</v>
      </c>
      <c r="G6" s="385" t="s">
        <v>293</v>
      </c>
      <c r="H6" s="385" t="s">
        <v>128</v>
      </c>
      <c r="I6" s="385" t="s">
        <v>292</v>
      </c>
      <c r="J6" s="385" t="s">
        <v>193</v>
      </c>
      <c r="K6" s="385" t="s">
        <v>293</v>
      </c>
      <c r="L6" s="385" t="s">
        <v>128</v>
      </c>
      <c r="M6" s="385" t="s">
        <v>292</v>
      </c>
      <c r="N6" s="385" t="s">
        <v>193</v>
      </c>
      <c r="O6" s="385" t="s">
        <v>293</v>
      </c>
      <c r="P6" s="385" t="s">
        <v>128</v>
      </c>
      <c r="Q6" s="385" t="s">
        <v>292</v>
      </c>
      <c r="R6" s="385" t="s">
        <v>193</v>
      </c>
      <c r="S6" s="385" t="s">
        <v>293</v>
      </c>
      <c r="T6" s="385" t="s">
        <v>128</v>
      </c>
      <c r="U6" s="385" t="s">
        <v>292</v>
      </c>
      <c r="V6" s="385" t="s">
        <v>193</v>
      </c>
      <c r="W6" s="385" t="s">
        <v>293</v>
      </c>
      <c r="X6" s="385" t="s">
        <v>128</v>
      </c>
    </row>
    <row r="7" spans="1:24" ht="13.5" customHeight="1" x14ac:dyDescent="0.15">
      <c r="B7" s="341"/>
      <c r="C7" s="326"/>
      <c r="D7" s="342"/>
      <c r="E7" s="386"/>
      <c r="F7" s="386"/>
      <c r="G7" s="386" t="s">
        <v>294</v>
      </c>
      <c r="H7" s="386"/>
      <c r="I7" s="386"/>
      <c r="J7" s="386"/>
      <c r="K7" s="386" t="s">
        <v>294</v>
      </c>
      <c r="L7" s="386"/>
      <c r="M7" s="386"/>
      <c r="N7" s="386"/>
      <c r="O7" s="386" t="s">
        <v>294</v>
      </c>
      <c r="P7" s="386"/>
      <c r="Q7" s="386"/>
      <c r="R7" s="386"/>
      <c r="S7" s="386" t="s">
        <v>294</v>
      </c>
      <c r="T7" s="386"/>
      <c r="U7" s="386"/>
      <c r="V7" s="386"/>
      <c r="W7" s="386" t="s">
        <v>294</v>
      </c>
      <c r="X7" s="386"/>
    </row>
    <row r="8" spans="1:24" ht="13.5" customHeight="1" x14ac:dyDescent="0.15">
      <c r="B8" s="352" t="s">
        <v>95</v>
      </c>
      <c r="C8" s="323">
        <v>19</v>
      </c>
      <c r="D8" s="317" t="s">
        <v>96</v>
      </c>
      <c r="E8" s="350">
        <v>2310</v>
      </c>
      <c r="F8" s="350">
        <v>3255</v>
      </c>
      <c r="G8" s="350">
        <v>2787</v>
      </c>
      <c r="H8" s="350">
        <v>483692</v>
      </c>
      <c r="I8" s="350">
        <v>609</v>
      </c>
      <c r="J8" s="350">
        <v>1271</v>
      </c>
      <c r="K8" s="350">
        <v>973</v>
      </c>
      <c r="L8" s="350">
        <v>705003</v>
      </c>
      <c r="M8" s="350">
        <v>998</v>
      </c>
      <c r="N8" s="350">
        <v>1468</v>
      </c>
      <c r="O8" s="350">
        <v>1230</v>
      </c>
      <c r="P8" s="350">
        <v>255323</v>
      </c>
      <c r="Q8" s="350">
        <v>1029</v>
      </c>
      <c r="R8" s="350">
        <v>1470</v>
      </c>
      <c r="S8" s="350">
        <v>1227</v>
      </c>
      <c r="T8" s="350">
        <v>221583</v>
      </c>
      <c r="U8" s="350">
        <v>998</v>
      </c>
      <c r="V8" s="350">
        <v>1449</v>
      </c>
      <c r="W8" s="350">
        <v>1236</v>
      </c>
      <c r="X8" s="350">
        <v>196086</v>
      </c>
    </row>
    <row r="9" spans="1:24" ht="13.5" customHeight="1" x14ac:dyDescent="0.15">
      <c r="B9" s="352"/>
      <c r="C9" s="323">
        <v>20</v>
      </c>
      <c r="D9" s="317"/>
      <c r="E9" s="354">
        <v>2100</v>
      </c>
      <c r="F9" s="354">
        <v>3150</v>
      </c>
      <c r="G9" s="354">
        <v>2575</v>
      </c>
      <c r="H9" s="354">
        <v>532679</v>
      </c>
      <c r="I9" s="354">
        <v>630</v>
      </c>
      <c r="J9" s="354">
        <v>1174</v>
      </c>
      <c r="K9" s="354">
        <v>899</v>
      </c>
      <c r="L9" s="354">
        <v>862602</v>
      </c>
      <c r="M9" s="354">
        <v>1029</v>
      </c>
      <c r="N9" s="354">
        <v>1450</v>
      </c>
      <c r="O9" s="354">
        <v>1223</v>
      </c>
      <c r="P9" s="354">
        <v>286916</v>
      </c>
      <c r="Q9" s="354">
        <v>1029</v>
      </c>
      <c r="R9" s="354">
        <v>1418</v>
      </c>
      <c r="S9" s="354">
        <v>1219</v>
      </c>
      <c r="T9" s="354">
        <v>256529</v>
      </c>
      <c r="U9" s="354">
        <v>1029</v>
      </c>
      <c r="V9" s="354">
        <v>1449</v>
      </c>
      <c r="W9" s="354">
        <v>1210</v>
      </c>
      <c r="X9" s="354">
        <v>240924</v>
      </c>
    </row>
    <row r="10" spans="1:24" ht="13.5" customHeight="1" x14ac:dyDescent="0.15">
      <c r="B10" s="356"/>
      <c r="C10" s="387">
        <v>21</v>
      </c>
      <c r="D10" s="326"/>
      <c r="E10" s="358">
        <v>2069</v>
      </c>
      <c r="F10" s="358">
        <v>3150</v>
      </c>
      <c r="G10" s="358">
        <v>2495</v>
      </c>
      <c r="H10" s="358">
        <v>521507</v>
      </c>
      <c r="I10" s="358">
        <v>578</v>
      </c>
      <c r="J10" s="358">
        <v>1050</v>
      </c>
      <c r="K10" s="358">
        <v>845</v>
      </c>
      <c r="L10" s="358">
        <v>757747</v>
      </c>
      <c r="M10" s="358">
        <v>1029</v>
      </c>
      <c r="N10" s="358">
        <v>1449</v>
      </c>
      <c r="O10" s="358">
        <v>1229</v>
      </c>
      <c r="P10" s="358">
        <v>286022</v>
      </c>
      <c r="Q10" s="358">
        <v>1050</v>
      </c>
      <c r="R10" s="358">
        <v>1464</v>
      </c>
      <c r="S10" s="358">
        <v>1219</v>
      </c>
      <c r="T10" s="358">
        <v>239136</v>
      </c>
      <c r="U10" s="358">
        <v>1029</v>
      </c>
      <c r="V10" s="358">
        <v>1462</v>
      </c>
      <c r="W10" s="358">
        <v>1205</v>
      </c>
      <c r="X10" s="358">
        <v>218771</v>
      </c>
    </row>
    <row r="11" spans="1:24" ht="13.5" customHeight="1" x14ac:dyDescent="0.15">
      <c r="B11" s="352"/>
      <c r="C11" s="323">
        <v>12</v>
      </c>
      <c r="D11" s="328"/>
      <c r="E11" s="354">
        <v>2415</v>
      </c>
      <c r="F11" s="354">
        <v>2940</v>
      </c>
      <c r="G11" s="354">
        <v>2642</v>
      </c>
      <c r="H11" s="354">
        <v>60081</v>
      </c>
      <c r="I11" s="354">
        <v>578</v>
      </c>
      <c r="J11" s="354">
        <v>882</v>
      </c>
      <c r="K11" s="354">
        <v>747</v>
      </c>
      <c r="L11" s="354">
        <v>60642</v>
      </c>
      <c r="M11" s="354">
        <v>1050</v>
      </c>
      <c r="N11" s="354">
        <v>1313</v>
      </c>
      <c r="O11" s="354">
        <v>1114</v>
      </c>
      <c r="P11" s="354">
        <v>23715</v>
      </c>
      <c r="Q11" s="354">
        <v>1050</v>
      </c>
      <c r="R11" s="354">
        <v>1313</v>
      </c>
      <c r="S11" s="354">
        <v>1117</v>
      </c>
      <c r="T11" s="354">
        <v>18760</v>
      </c>
      <c r="U11" s="354">
        <v>1050</v>
      </c>
      <c r="V11" s="354">
        <v>1313</v>
      </c>
      <c r="W11" s="354">
        <v>1117</v>
      </c>
      <c r="X11" s="354">
        <v>17718</v>
      </c>
    </row>
    <row r="12" spans="1:24" ht="13.5" customHeight="1" x14ac:dyDescent="0.15">
      <c r="B12" s="352" t="s">
        <v>99</v>
      </c>
      <c r="C12" s="323">
        <v>1</v>
      </c>
      <c r="D12" s="328" t="s">
        <v>2</v>
      </c>
      <c r="E12" s="354">
        <v>2363</v>
      </c>
      <c r="F12" s="354">
        <v>2783</v>
      </c>
      <c r="G12" s="354">
        <v>2564</v>
      </c>
      <c r="H12" s="354">
        <v>36522</v>
      </c>
      <c r="I12" s="354">
        <v>630</v>
      </c>
      <c r="J12" s="354">
        <v>788</v>
      </c>
      <c r="K12" s="354">
        <v>739</v>
      </c>
      <c r="L12" s="354">
        <v>48050</v>
      </c>
      <c r="M12" s="354">
        <v>998</v>
      </c>
      <c r="N12" s="354">
        <v>1313</v>
      </c>
      <c r="O12" s="354">
        <v>1129</v>
      </c>
      <c r="P12" s="354">
        <v>22323</v>
      </c>
      <c r="Q12" s="354">
        <v>998</v>
      </c>
      <c r="R12" s="354">
        <v>1281</v>
      </c>
      <c r="S12" s="354">
        <v>1111</v>
      </c>
      <c r="T12" s="354">
        <v>20421</v>
      </c>
      <c r="U12" s="354">
        <v>998</v>
      </c>
      <c r="V12" s="354">
        <v>1271</v>
      </c>
      <c r="W12" s="354">
        <v>1112</v>
      </c>
      <c r="X12" s="354">
        <v>20676</v>
      </c>
    </row>
    <row r="13" spans="1:24" ht="13.5" customHeight="1" x14ac:dyDescent="0.15">
      <c r="B13" s="352"/>
      <c r="C13" s="323">
        <v>2</v>
      </c>
      <c r="D13" s="328"/>
      <c r="E13" s="354">
        <v>2310</v>
      </c>
      <c r="F13" s="354">
        <v>2835</v>
      </c>
      <c r="G13" s="354">
        <v>2544</v>
      </c>
      <c r="H13" s="354">
        <v>26238</v>
      </c>
      <c r="I13" s="354">
        <v>683</v>
      </c>
      <c r="J13" s="354">
        <v>893</v>
      </c>
      <c r="K13" s="354">
        <v>776</v>
      </c>
      <c r="L13" s="354">
        <v>50125</v>
      </c>
      <c r="M13" s="354">
        <v>1050</v>
      </c>
      <c r="N13" s="354">
        <v>1313</v>
      </c>
      <c r="O13" s="354">
        <v>1185</v>
      </c>
      <c r="P13" s="354">
        <v>24912</v>
      </c>
      <c r="Q13" s="354">
        <v>1050</v>
      </c>
      <c r="R13" s="354">
        <v>1344</v>
      </c>
      <c r="S13" s="354">
        <v>1171</v>
      </c>
      <c r="T13" s="354">
        <v>21227</v>
      </c>
      <c r="U13" s="354">
        <v>1050</v>
      </c>
      <c r="V13" s="354">
        <v>1344</v>
      </c>
      <c r="W13" s="354">
        <v>1163</v>
      </c>
      <c r="X13" s="354">
        <v>19407</v>
      </c>
    </row>
    <row r="14" spans="1:24" ht="13.5" customHeight="1" x14ac:dyDescent="0.15">
      <c r="B14" s="352"/>
      <c r="C14" s="323">
        <v>3</v>
      </c>
      <c r="D14" s="328"/>
      <c r="E14" s="354">
        <v>2205</v>
      </c>
      <c r="F14" s="354">
        <v>2730</v>
      </c>
      <c r="G14" s="354">
        <v>2481</v>
      </c>
      <c r="H14" s="354">
        <v>38351</v>
      </c>
      <c r="I14" s="354">
        <v>735</v>
      </c>
      <c r="J14" s="354">
        <v>901</v>
      </c>
      <c r="K14" s="354">
        <v>796</v>
      </c>
      <c r="L14" s="354">
        <v>77803</v>
      </c>
      <c r="M14" s="354">
        <v>1050</v>
      </c>
      <c r="N14" s="354">
        <v>1313</v>
      </c>
      <c r="O14" s="354">
        <v>1137</v>
      </c>
      <c r="P14" s="354">
        <v>26102</v>
      </c>
      <c r="Q14" s="354">
        <v>1050</v>
      </c>
      <c r="R14" s="354">
        <v>1313</v>
      </c>
      <c r="S14" s="354">
        <v>1140</v>
      </c>
      <c r="T14" s="354">
        <v>23928</v>
      </c>
      <c r="U14" s="354">
        <v>1050</v>
      </c>
      <c r="V14" s="354">
        <v>1290</v>
      </c>
      <c r="W14" s="354">
        <v>1126</v>
      </c>
      <c r="X14" s="354">
        <v>24174</v>
      </c>
    </row>
    <row r="15" spans="1:24" ht="13.5" customHeight="1" x14ac:dyDescent="0.15">
      <c r="B15" s="352"/>
      <c r="C15" s="323">
        <v>4</v>
      </c>
      <c r="D15" s="328"/>
      <c r="E15" s="354">
        <v>2415</v>
      </c>
      <c r="F15" s="354">
        <v>2835</v>
      </c>
      <c r="G15" s="354">
        <v>2560</v>
      </c>
      <c r="H15" s="354">
        <v>27166</v>
      </c>
      <c r="I15" s="354">
        <v>767</v>
      </c>
      <c r="J15" s="354">
        <v>998</v>
      </c>
      <c r="K15" s="354">
        <v>919</v>
      </c>
      <c r="L15" s="354">
        <v>53201</v>
      </c>
      <c r="M15" s="354">
        <v>1103</v>
      </c>
      <c r="N15" s="354">
        <v>1379</v>
      </c>
      <c r="O15" s="354">
        <v>1227</v>
      </c>
      <c r="P15" s="354">
        <v>18046</v>
      </c>
      <c r="Q15" s="354">
        <v>1103</v>
      </c>
      <c r="R15" s="354">
        <v>1313</v>
      </c>
      <c r="S15" s="354">
        <v>1231</v>
      </c>
      <c r="T15" s="354">
        <v>14293</v>
      </c>
      <c r="U15" s="354">
        <v>1103</v>
      </c>
      <c r="V15" s="354">
        <v>1313</v>
      </c>
      <c r="W15" s="354">
        <v>1221</v>
      </c>
      <c r="X15" s="354">
        <v>15096</v>
      </c>
    </row>
    <row r="16" spans="1:24" ht="13.5" customHeight="1" x14ac:dyDescent="0.15">
      <c r="B16" s="352"/>
      <c r="C16" s="323">
        <v>5</v>
      </c>
      <c r="D16" s="328"/>
      <c r="E16" s="354">
        <v>2100</v>
      </c>
      <c r="F16" s="354">
        <v>2993</v>
      </c>
      <c r="G16" s="354">
        <v>2481</v>
      </c>
      <c r="H16" s="354">
        <v>58392</v>
      </c>
      <c r="I16" s="354">
        <v>735</v>
      </c>
      <c r="J16" s="354">
        <v>1050</v>
      </c>
      <c r="K16" s="354">
        <v>901</v>
      </c>
      <c r="L16" s="354">
        <v>74303</v>
      </c>
      <c r="M16" s="354">
        <v>1050</v>
      </c>
      <c r="N16" s="354">
        <v>1368</v>
      </c>
      <c r="O16" s="354">
        <v>1229</v>
      </c>
      <c r="P16" s="354">
        <v>27204</v>
      </c>
      <c r="Q16" s="354">
        <v>1050</v>
      </c>
      <c r="R16" s="354">
        <v>1367</v>
      </c>
      <c r="S16" s="354">
        <v>1246</v>
      </c>
      <c r="T16" s="354">
        <v>21514</v>
      </c>
      <c r="U16" s="354">
        <v>1050</v>
      </c>
      <c r="V16" s="354">
        <v>1379</v>
      </c>
      <c r="W16" s="354">
        <v>1242</v>
      </c>
      <c r="X16" s="354">
        <v>22757</v>
      </c>
    </row>
    <row r="17" spans="2:24" ht="13.5" customHeight="1" x14ac:dyDescent="0.15">
      <c r="B17" s="352"/>
      <c r="C17" s="323">
        <v>6</v>
      </c>
      <c r="D17" s="328"/>
      <c r="E17" s="354">
        <v>2205</v>
      </c>
      <c r="F17" s="354">
        <v>2835</v>
      </c>
      <c r="G17" s="354">
        <v>2436</v>
      </c>
      <c r="H17" s="354">
        <v>58199</v>
      </c>
      <c r="I17" s="354">
        <v>683</v>
      </c>
      <c r="J17" s="354">
        <v>1029</v>
      </c>
      <c r="K17" s="354">
        <v>812</v>
      </c>
      <c r="L17" s="354">
        <v>74866</v>
      </c>
      <c r="M17" s="354">
        <v>1050</v>
      </c>
      <c r="N17" s="354">
        <v>1313</v>
      </c>
      <c r="O17" s="354">
        <v>1160</v>
      </c>
      <c r="P17" s="354">
        <v>26695</v>
      </c>
      <c r="Q17" s="354">
        <v>1032</v>
      </c>
      <c r="R17" s="354">
        <v>1365</v>
      </c>
      <c r="S17" s="354">
        <v>1154</v>
      </c>
      <c r="T17" s="354">
        <v>20564</v>
      </c>
      <c r="U17" s="354">
        <v>1029</v>
      </c>
      <c r="V17" s="354">
        <v>1352</v>
      </c>
      <c r="W17" s="354">
        <v>1174</v>
      </c>
      <c r="X17" s="354">
        <v>21851</v>
      </c>
    </row>
    <row r="18" spans="2:24" ht="13.5" customHeight="1" x14ac:dyDescent="0.15">
      <c r="B18" s="352"/>
      <c r="C18" s="323">
        <v>7</v>
      </c>
      <c r="D18" s="328"/>
      <c r="E18" s="354">
        <v>2100</v>
      </c>
      <c r="F18" s="354">
        <v>2730</v>
      </c>
      <c r="G18" s="354">
        <v>2417</v>
      </c>
      <c r="H18" s="354">
        <v>38608</v>
      </c>
      <c r="I18" s="354">
        <v>714</v>
      </c>
      <c r="J18" s="354">
        <v>998</v>
      </c>
      <c r="K18" s="354">
        <v>843</v>
      </c>
      <c r="L18" s="354">
        <v>38955</v>
      </c>
      <c r="M18" s="354">
        <v>998</v>
      </c>
      <c r="N18" s="354">
        <v>1260</v>
      </c>
      <c r="O18" s="354">
        <v>1121</v>
      </c>
      <c r="P18" s="354">
        <v>15483</v>
      </c>
      <c r="Q18" s="354">
        <v>998</v>
      </c>
      <c r="R18" s="354">
        <v>1260</v>
      </c>
      <c r="S18" s="354">
        <v>1115</v>
      </c>
      <c r="T18" s="354">
        <v>12845</v>
      </c>
      <c r="U18" s="354">
        <v>998</v>
      </c>
      <c r="V18" s="354">
        <v>1260</v>
      </c>
      <c r="W18" s="354">
        <v>1101</v>
      </c>
      <c r="X18" s="354">
        <v>13468</v>
      </c>
    </row>
    <row r="19" spans="2:24" ht="13.5" customHeight="1" x14ac:dyDescent="0.15">
      <c r="B19" s="352"/>
      <c r="C19" s="323">
        <v>8</v>
      </c>
      <c r="D19" s="328"/>
      <c r="E19" s="354">
        <v>2205</v>
      </c>
      <c r="F19" s="354">
        <v>2835</v>
      </c>
      <c r="G19" s="354">
        <v>2395</v>
      </c>
      <c r="H19" s="354">
        <v>56372</v>
      </c>
      <c r="I19" s="354">
        <v>714</v>
      </c>
      <c r="J19" s="354">
        <v>945</v>
      </c>
      <c r="K19" s="354">
        <v>775</v>
      </c>
      <c r="L19" s="354">
        <v>61249</v>
      </c>
      <c r="M19" s="354">
        <v>945</v>
      </c>
      <c r="N19" s="354">
        <v>1260</v>
      </c>
      <c r="O19" s="354">
        <v>1094</v>
      </c>
      <c r="P19" s="354">
        <v>24577</v>
      </c>
      <c r="Q19" s="354">
        <v>945</v>
      </c>
      <c r="R19" s="354">
        <v>1260</v>
      </c>
      <c r="S19" s="354">
        <v>1083</v>
      </c>
      <c r="T19" s="354">
        <v>19029</v>
      </c>
      <c r="U19" s="354">
        <v>954</v>
      </c>
      <c r="V19" s="354">
        <v>1260</v>
      </c>
      <c r="W19" s="354">
        <v>1081</v>
      </c>
      <c r="X19" s="354">
        <v>20290</v>
      </c>
    </row>
    <row r="20" spans="2:24" ht="13.5" customHeight="1" x14ac:dyDescent="0.15">
      <c r="B20" s="417"/>
      <c r="C20" s="418">
        <v>9</v>
      </c>
      <c r="D20" s="419"/>
      <c r="E20" s="420">
        <v>2205</v>
      </c>
      <c r="F20" s="420">
        <v>2730</v>
      </c>
      <c r="G20" s="420">
        <v>2404</v>
      </c>
      <c r="H20" s="420">
        <v>49828</v>
      </c>
      <c r="I20" s="420">
        <v>683</v>
      </c>
      <c r="J20" s="420">
        <v>945</v>
      </c>
      <c r="K20" s="420">
        <v>794</v>
      </c>
      <c r="L20" s="420">
        <v>40963</v>
      </c>
      <c r="M20" s="420">
        <v>998</v>
      </c>
      <c r="N20" s="420">
        <v>1229</v>
      </c>
      <c r="O20" s="420">
        <v>1100</v>
      </c>
      <c r="P20" s="420">
        <v>23289</v>
      </c>
      <c r="Q20" s="420">
        <v>997</v>
      </c>
      <c r="R20" s="420">
        <v>1229</v>
      </c>
      <c r="S20" s="420">
        <v>1090</v>
      </c>
      <c r="T20" s="420">
        <v>20811</v>
      </c>
      <c r="U20" s="420">
        <v>998</v>
      </c>
      <c r="V20" s="420">
        <v>1229</v>
      </c>
      <c r="W20" s="420">
        <v>1060</v>
      </c>
      <c r="X20" s="420">
        <v>19631</v>
      </c>
    </row>
    <row r="21" spans="2:24" ht="13.5" customHeight="1" x14ac:dyDescent="0.15">
      <c r="B21" s="417"/>
      <c r="C21" s="418">
        <v>10</v>
      </c>
      <c r="D21" s="418"/>
      <c r="E21" s="433">
        <v>2100</v>
      </c>
      <c r="F21" s="433">
        <v>2835</v>
      </c>
      <c r="G21" s="433">
        <v>2415.248656919221</v>
      </c>
      <c r="H21" s="433">
        <v>41313.199999999997</v>
      </c>
      <c r="I21" s="433">
        <v>630</v>
      </c>
      <c r="J21" s="433">
        <v>945</v>
      </c>
      <c r="K21" s="433">
        <v>746.02945458709587</v>
      </c>
      <c r="L21" s="433">
        <v>56847.9</v>
      </c>
      <c r="M21" s="433">
        <v>945</v>
      </c>
      <c r="N21" s="433">
        <v>1260</v>
      </c>
      <c r="O21" s="433">
        <v>1085.1508976255548</v>
      </c>
      <c r="P21" s="433">
        <v>25832.7</v>
      </c>
      <c r="Q21" s="433">
        <v>945</v>
      </c>
      <c r="R21" s="433">
        <v>1260</v>
      </c>
      <c r="S21" s="433">
        <v>1084.4225830464318</v>
      </c>
      <c r="T21" s="433">
        <v>25299.1</v>
      </c>
      <c r="U21" s="433">
        <v>945</v>
      </c>
      <c r="V21" s="420">
        <v>1260</v>
      </c>
      <c r="W21" s="420">
        <v>1056.4478224752154</v>
      </c>
      <c r="X21" s="420">
        <v>22350.6</v>
      </c>
    </row>
    <row r="22" spans="2:24" ht="13.5" customHeight="1" x14ac:dyDescent="0.15">
      <c r="B22" s="417"/>
      <c r="C22" s="418">
        <v>11</v>
      </c>
      <c r="D22" s="419"/>
      <c r="E22" s="420">
        <v>2100</v>
      </c>
      <c r="F22" s="420">
        <v>2919</v>
      </c>
      <c r="G22" s="420">
        <v>2455.636960477354</v>
      </c>
      <c r="H22" s="420">
        <v>63282.899999999994</v>
      </c>
      <c r="I22" s="420">
        <v>630</v>
      </c>
      <c r="J22" s="420">
        <v>840</v>
      </c>
      <c r="K22" s="420">
        <v>740.29114081991031</v>
      </c>
      <c r="L22" s="420">
        <v>83273.799999999988</v>
      </c>
      <c r="M22" s="420">
        <v>997.5</v>
      </c>
      <c r="N22" s="420">
        <v>1312.5</v>
      </c>
      <c r="O22" s="420">
        <v>1206.6086759353868</v>
      </c>
      <c r="P22" s="420">
        <v>32468.7</v>
      </c>
      <c r="Q22" s="420">
        <v>976.5</v>
      </c>
      <c r="R22" s="420">
        <v>1312.5</v>
      </c>
      <c r="S22" s="420">
        <v>1147.9970315053472</v>
      </c>
      <c r="T22" s="420">
        <v>31372.2</v>
      </c>
      <c r="U22" s="420">
        <v>976.5</v>
      </c>
      <c r="V22" s="420">
        <v>1312.5</v>
      </c>
      <c r="W22" s="420">
        <v>1132.484447308301</v>
      </c>
      <c r="X22" s="419">
        <v>27798.300000000003</v>
      </c>
    </row>
    <row r="23" spans="2:24" ht="13.5" customHeight="1" x14ac:dyDescent="0.15">
      <c r="B23" s="421"/>
      <c r="C23" s="422">
        <v>12</v>
      </c>
      <c r="D23" s="423"/>
      <c r="E23" s="424">
        <v>2362.5</v>
      </c>
      <c r="F23" s="424">
        <v>2940</v>
      </c>
      <c r="G23" s="424">
        <v>2573.0081485120718</v>
      </c>
      <c r="H23" s="424">
        <v>57018</v>
      </c>
      <c r="I23" s="424">
        <v>651</v>
      </c>
      <c r="J23" s="424">
        <v>787.5</v>
      </c>
      <c r="K23" s="424">
        <v>727.32140866657414</v>
      </c>
      <c r="L23" s="424">
        <v>55936</v>
      </c>
      <c r="M23" s="424">
        <v>1050</v>
      </c>
      <c r="N23" s="424">
        <v>1312.5</v>
      </c>
      <c r="O23" s="424">
        <v>1204.4579756474266</v>
      </c>
      <c r="P23" s="424">
        <v>21120</v>
      </c>
      <c r="Q23" s="424">
        <v>1029</v>
      </c>
      <c r="R23" s="424">
        <v>1312.5</v>
      </c>
      <c r="S23" s="424">
        <v>1175.5262056471763</v>
      </c>
      <c r="T23" s="424">
        <v>24365</v>
      </c>
      <c r="U23" s="424">
        <v>1029</v>
      </c>
      <c r="V23" s="424">
        <v>1312.5</v>
      </c>
      <c r="W23" s="424">
        <v>1165.7435780804867</v>
      </c>
      <c r="X23" s="423">
        <v>17526</v>
      </c>
    </row>
    <row r="24" spans="2:24" ht="13.5" customHeight="1" x14ac:dyDescent="0.15">
      <c r="B24" s="425"/>
      <c r="C24" s="426"/>
      <c r="D24" s="427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</row>
    <row r="25" spans="2:24" ht="13.5" customHeight="1" x14ac:dyDescent="0.15">
      <c r="B25" s="391"/>
      <c r="C25" s="426"/>
      <c r="D25" s="428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</row>
    <row r="26" spans="2:24" ht="13.5" customHeight="1" x14ac:dyDescent="0.15">
      <c r="B26" s="425" t="s">
        <v>151</v>
      </c>
      <c r="C26" s="426"/>
      <c r="D26" s="427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</row>
    <row r="27" spans="2:24" ht="13.5" customHeight="1" x14ac:dyDescent="0.15">
      <c r="B27" s="394">
        <v>40519</v>
      </c>
      <c r="C27" s="395"/>
      <c r="D27" s="396">
        <v>40525</v>
      </c>
      <c r="E27" s="429">
        <v>2362.5</v>
      </c>
      <c r="F27" s="429">
        <v>2919</v>
      </c>
      <c r="G27" s="429">
        <v>2618.7970422968328</v>
      </c>
      <c r="H27" s="429">
        <v>12679</v>
      </c>
      <c r="I27" s="429">
        <v>651</v>
      </c>
      <c r="J27" s="429">
        <v>787.5</v>
      </c>
      <c r="K27" s="429">
        <v>707.60073448875778</v>
      </c>
      <c r="L27" s="429">
        <v>10786.9</v>
      </c>
      <c r="M27" s="429">
        <v>1134</v>
      </c>
      <c r="N27" s="429">
        <v>1312.5</v>
      </c>
      <c r="O27" s="429">
        <v>1243.6464511829388</v>
      </c>
      <c r="P27" s="429">
        <v>6480.4</v>
      </c>
      <c r="Q27" s="429">
        <v>1102.5</v>
      </c>
      <c r="R27" s="429">
        <v>1312.5</v>
      </c>
      <c r="S27" s="429">
        <v>1191.9385669705684</v>
      </c>
      <c r="T27" s="429">
        <v>6427.7</v>
      </c>
      <c r="U27" s="429">
        <v>1102.5</v>
      </c>
      <c r="V27" s="429">
        <v>1312.5</v>
      </c>
      <c r="W27" s="429">
        <v>1233.2210076045626</v>
      </c>
      <c r="X27" s="429">
        <v>4985.3</v>
      </c>
    </row>
    <row r="28" spans="2:24" ht="13.5" customHeight="1" x14ac:dyDescent="0.15">
      <c r="B28" s="397" t="s">
        <v>152</v>
      </c>
      <c r="C28" s="398"/>
      <c r="D28" s="396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</row>
    <row r="29" spans="2:24" ht="13.5" customHeight="1" x14ac:dyDescent="0.15">
      <c r="B29" s="394">
        <v>40526</v>
      </c>
      <c r="C29" s="395"/>
      <c r="D29" s="396">
        <v>40532</v>
      </c>
      <c r="E29" s="399">
        <v>2467.5</v>
      </c>
      <c r="F29" s="399">
        <v>2919</v>
      </c>
      <c r="G29" s="399">
        <v>2578.6808674169638</v>
      </c>
      <c r="H29" s="429">
        <v>15013.5</v>
      </c>
      <c r="I29" s="399">
        <v>651</v>
      </c>
      <c r="J29" s="399">
        <v>787.5</v>
      </c>
      <c r="K29" s="399">
        <v>744.3722340103061</v>
      </c>
      <c r="L29" s="429">
        <v>14062.1</v>
      </c>
      <c r="M29" s="399">
        <v>1050</v>
      </c>
      <c r="N29" s="399">
        <v>1312.5</v>
      </c>
      <c r="O29" s="399">
        <v>1198.78653280853</v>
      </c>
      <c r="P29" s="429">
        <v>4453.3</v>
      </c>
      <c r="Q29" s="399">
        <v>1029</v>
      </c>
      <c r="R29" s="399">
        <v>1270.5</v>
      </c>
      <c r="S29" s="399">
        <v>1165.3688662099817</v>
      </c>
      <c r="T29" s="429">
        <v>5368.9</v>
      </c>
      <c r="U29" s="399">
        <v>1029</v>
      </c>
      <c r="V29" s="399">
        <v>1312.5</v>
      </c>
      <c r="W29" s="399">
        <v>1150.1185205183585</v>
      </c>
      <c r="X29" s="429">
        <v>4691.8999999999996</v>
      </c>
    </row>
    <row r="30" spans="2:24" ht="13.5" customHeight="1" x14ac:dyDescent="0.15">
      <c r="B30" s="397" t="s">
        <v>153</v>
      </c>
      <c r="C30" s="398"/>
      <c r="D30" s="396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</row>
    <row r="31" spans="2:24" ht="13.5" customHeight="1" x14ac:dyDescent="0.15">
      <c r="B31" s="394">
        <v>40533</v>
      </c>
      <c r="C31" s="395"/>
      <c r="D31" s="396">
        <v>40539</v>
      </c>
      <c r="E31" s="399">
        <v>2467.5</v>
      </c>
      <c r="F31" s="399">
        <v>2940</v>
      </c>
      <c r="G31" s="399">
        <v>2557.2106054953606</v>
      </c>
      <c r="H31" s="429">
        <v>19249</v>
      </c>
      <c r="I31" s="399">
        <v>651</v>
      </c>
      <c r="J31" s="399">
        <v>787.5</v>
      </c>
      <c r="K31" s="399">
        <v>717.82576359304005</v>
      </c>
      <c r="L31" s="429">
        <v>25182.400000000001</v>
      </c>
      <c r="M31" s="399">
        <v>1050</v>
      </c>
      <c r="N31" s="399">
        <v>1312.5</v>
      </c>
      <c r="O31" s="399">
        <v>1181.445671163739</v>
      </c>
      <c r="P31" s="429">
        <v>5971</v>
      </c>
      <c r="Q31" s="399">
        <v>1050</v>
      </c>
      <c r="R31" s="399">
        <v>1312.5</v>
      </c>
      <c r="S31" s="399">
        <v>1170.6092741146551</v>
      </c>
      <c r="T31" s="429">
        <v>8441.2999999999993</v>
      </c>
      <c r="U31" s="399">
        <v>1050</v>
      </c>
      <c r="V31" s="399">
        <v>1312.5</v>
      </c>
      <c r="W31" s="399">
        <v>1127.2829798241082</v>
      </c>
      <c r="X31" s="429">
        <v>4453.8</v>
      </c>
    </row>
    <row r="32" spans="2:24" ht="13.5" customHeight="1" x14ac:dyDescent="0.15">
      <c r="B32" s="397" t="s">
        <v>154</v>
      </c>
      <c r="C32" s="398"/>
      <c r="D32" s="396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</row>
    <row r="33" spans="2:24" ht="13.5" customHeight="1" x14ac:dyDescent="0.15">
      <c r="B33" s="394"/>
      <c r="C33" s="395"/>
      <c r="D33" s="396">
        <v>40906</v>
      </c>
      <c r="E33" s="429"/>
      <c r="F33" s="429"/>
      <c r="G33" s="429"/>
      <c r="H33" s="429">
        <v>10076</v>
      </c>
      <c r="I33" s="429"/>
      <c r="J33" s="429"/>
      <c r="K33" s="429"/>
      <c r="L33" s="429">
        <v>5905</v>
      </c>
      <c r="M33" s="429"/>
      <c r="N33" s="429"/>
      <c r="O33" s="429"/>
      <c r="P33" s="429">
        <v>4215</v>
      </c>
      <c r="Q33" s="429"/>
      <c r="R33" s="429"/>
      <c r="S33" s="429"/>
      <c r="T33" s="429">
        <v>4127</v>
      </c>
      <c r="U33" s="429"/>
      <c r="V33" s="429"/>
      <c r="W33" s="429"/>
      <c r="X33" s="429">
        <v>3395</v>
      </c>
    </row>
    <row r="34" spans="2:24" ht="13.5" customHeight="1" x14ac:dyDescent="0.15">
      <c r="B34" s="397" t="s">
        <v>155</v>
      </c>
      <c r="C34" s="398"/>
      <c r="D34" s="396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</row>
    <row r="35" spans="2:24" ht="13.5" customHeight="1" x14ac:dyDescent="0.15">
      <c r="B35" s="400"/>
      <c r="C35" s="401"/>
      <c r="D35" s="402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</row>
    <row r="36" spans="2:24" ht="3.75" customHeight="1" x14ac:dyDescent="0.15">
      <c r="B36" s="430"/>
      <c r="C36" s="431"/>
      <c r="D36" s="43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</row>
    <row r="37" spans="2:24" ht="13.5" customHeight="1" x14ac:dyDescent="0.15">
      <c r="B37" s="373"/>
      <c r="C37" s="432"/>
      <c r="D37" s="432"/>
    </row>
    <row r="38" spans="2:24" ht="13.5" customHeight="1" x14ac:dyDescent="0.15">
      <c r="B38" s="374"/>
      <c r="C38" s="432"/>
      <c r="D38" s="432"/>
    </row>
    <row r="39" spans="2:24" ht="13.5" customHeight="1" x14ac:dyDescent="0.15">
      <c r="B39" s="374"/>
      <c r="C39" s="432"/>
      <c r="D39" s="432"/>
    </row>
    <row r="40" spans="2:24" ht="13.5" customHeight="1" x14ac:dyDescent="0.15">
      <c r="B40" s="374"/>
      <c r="C40" s="432"/>
      <c r="D40" s="432"/>
    </row>
    <row r="41" spans="2:24" ht="13.5" customHeight="1" x14ac:dyDescent="0.15">
      <c r="B41" s="373"/>
      <c r="C41" s="432"/>
    </row>
    <row r="42" spans="2:24" ht="13.5" customHeight="1" x14ac:dyDescent="0.15">
      <c r="B42" s="373"/>
      <c r="C42" s="432"/>
    </row>
    <row r="43" spans="2:24" ht="13.5" customHeight="1" x14ac:dyDescent="0.15">
      <c r="B43" s="373"/>
      <c r="C43" s="432"/>
    </row>
  </sheetData>
  <phoneticPr fontId="5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B43"/>
  <sheetViews>
    <sheetView zoomScale="75" zoomScaleNormal="75" workbookViewId="0"/>
  </sheetViews>
  <sheetFormatPr defaultColWidth="7.5" defaultRowHeight="12" x14ac:dyDescent="0.15"/>
  <cols>
    <col min="1" max="1" width="1.625" style="414" customWidth="1"/>
    <col min="2" max="2" width="7.25" style="414" customWidth="1"/>
    <col min="3" max="3" width="2.875" style="414" customWidth="1"/>
    <col min="4" max="4" width="6.875" style="414" customWidth="1"/>
    <col min="5" max="7" width="5.875" style="414" customWidth="1"/>
    <col min="8" max="8" width="8.125" style="414" customWidth="1"/>
    <col min="9" max="11" width="5.875" style="414" customWidth="1"/>
    <col min="12" max="12" width="8.125" style="414" customWidth="1"/>
    <col min="13" max="15" width="5.875" style="414" customWidth="1"/>
    <col min="16" max="16" width="8.125" style="414" customWidth="1"/>
    <col min="17" max="16384" width="7.5" style="414"/>
  </cols>
  <sheetData>
    <row r="1" spans="1:28" ht="15" customHeight="1" x14ac:dyDescent="0.15">
      <c r="A1" s="317"/>
      <c r="B1" s="413"/>
      <c r="C1" s="413"/>
      <c r="D1" s="413"/>
    </row>
    <row r="2" spans="1:28" ht="12.75" customHeight="1" x14ac:dyDescent="0.15">
      <c r="B2" s="317" t="str">
        <f>近乳22!B2</f>
        <v>(3)乳牛チルド「2」の品目別価格　（つづき）</v>
      </c>
      <c r="C2" s="415"/>
      <c r="D2" s="415"/>
    </row>
    <row r="3" spans="1:28" ht="12.75" customHeight="1" x14ac:dyDescent="0.15">
      <c r="B3" s="415"/>
      <c r="C3" s="415"/>
      <c r="D3" s="415"/>
      <c r="P3" s="373" t="s">
        <v>117</v>
      </c>
    </row>
    <row r="4" spans="1:28" ht="3.75" customHeight="1" x14ac:dyDescent="0.15"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</row>
    <row r="5" spans="1:28" ht="13.5" customHeight="1" x14ac:dyDescent="0.15">
      <c r="B5" s="379"/>
      <c r="C5" s="332" t="s">
        <v>278</v>
      </c>
      <c r="D5" s="331"/>
      <c r="E5" s="380" t="s">
        <v>301</v>
      </c>
      <c r="F5" s="381"/>
      <c r="G5" s="381"/>
      <c r="H5" s="382"/>
      <c r="I5" s="380" t="s">
        <v>302</v>
      </c>
      <c r="J5" s="381"/>
      <c r="K5" s="381"/>
      <c r="L5" s="382"/>
      <c r="M5" s="380" t="s">
        <v>304</v>
      </c>
      <c r="N5" s="381"/>
      <c r="O5" s="381"/>
      <c r="P5" s="382"/>
    </row>
    <row r="6" spans="1:28" ht="13.5" customHeight="1" x14ac:dyDescent="0.15">
      <c r="B6" s="335" t="s">
        <v>291</v>
      </c>
      <c r="C6" s="383"/>
      <c r="D6" s="337"/>
      <c r="E6" s="385" t="s">
        <v>292</v>
      </c>
      <c r="F6" s="385" t="s">
        <v>193</v>
      </c>
      <c r="G6" s="385" t="s">
        <v>293</v>
      </c>
      <c r="H6" s="385" t="s">
        <v>128</v>
      </c>
      <c r="I6" s="385" t="s">
        <v>292</v>
      </c>
      <c r="J6" s="385" t="s">
        <v>193</v>
      </c>
      <c r="K6" s="385" t="s">
        <v>293</v>
      </c>
      <c r="L6" s="385" t="s">
        <v>128</v>
      </c>
      <c r="M6" s="385" t="s">
        <v>292</v>
      </c>
      <c r="N6" s="385" t="s">
        <v>193</v>
      </c>
      <c r="O6" s="385" t="s">
        <v>293</v>
      </c>
      <c r="P6" s="385" t="s">
        <v>128</v>
      </c>
    </row>
    <row r="7" spans="1:28" ht="13.5" customHeight="1" x14ac:dyDescent="0.15">
      <c r="B7" s="341"/>
      <c r="C7" s="326"/>
      <c r="D7" s="342"/>
      <c r="E7" s="386"/>
      <c r="F7" s="386"/>
      <c r="G7" s="386" t="s">
        <v>294</v>
      </c>
      <c r="H7" s="386"/>
      <c r="I7" s="386"/>
      <c r="J7" s="386"/>
      <c r="K7" s="386" t="s">
        <v>294</v>
      </c>
      <c r="L7" s="386"/>
      <c r="M7" s="386"/>
      <c r="N7" s="386"/>
      <c r="O7" s="386" t="s">
        <v>294</v>
      </c>
      <c r="P7" s="386"/>
    </row>
    <row r="8" spans="1:28" ht="13.5" customHeight="1" x14ac:dyDescent="0.15">
      <c r="B8" s="352" t="s">
        <v>95</v>
      </c>
      <c r="C8" s="323">
        <v>19</v>
      </c>
      <c r="D8" s="317" t="s">
        <v>96</v>
      </c>
      <c r="E8" s="350">
        <v>966</v>
      </c>
      <c r="F8" s="350">
        <v>1365</v>
      </c>
      <c r="G8" s="350">
        <v>1160</v>
      </c>
      <c r="H8" s="350">
        <v>234076</v>
      </c>
      <c r="I8" s="350">
        <v>788</v>
      </c>
      <c r="J8" s="350">
        <v>1155</v>
      </c>
      <c r="K8" s="350">
        <v>938</v>
      </c>
      <c r="L8" s="350">
        <v>295780</v>
      </c>
      <c r="M8" s="350">
        <v>1155</v>
      </c>
      <c r="N8" s="350">
        <v>1764</v>
      </c>
      <c r="O8" s="350">
        <v>1450</v>
      </c>
      <c r="P8" s="350">
        <v>844398</v>
      </c>
      <c r="Q8" s="435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</row>
    <row r="9" spans="1:28" ht="13.5" customHeight="1" x14ac:dyDescent="0.15">
      <c r="B9" s="352"/>
      <c r="C9" s="323">
        <v>20</v>
      </c>
      <c r="D9" s="317"/>
      <c r="E9" s="354">
        <v>935</v>
      </c>
      <c r="F9" s="354">
        <v>1389</v>
      </c>
      <c r="G9" s="354">
        <v>1164</v>
      </c>
      <c r="H9" s="354">
        <v>288996</v>
      </c>
      <c r="I9" s="354">
        <v>809</v>
      </c>
      <c r="J9" s="354">
        <v>1208</v>
      </c>
      <c r="K9" s="354">
        <v>985</v>
      </c>
      <c r="L9" s="354">
        <v>319780</v>
      </c>
      <c r="M9" s="354">
        <v>1260</v>
      </c>
      <c r="N9" s="354">
        <v>1674</v>
      </c>
      <c r="O9" s="354">
        <v>1444</v>
      </c>
      <c r="P9" s="354">
        <v>854238</v>
      </c>
      <c r="Q9" s="435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</row>
    <row r="10" spans="1:28" ht="13.5" customHeight="1" x14ac:dyDescent="0.15">
      <c r="B10" s="356"/>
      <c r="C10" s="387">
        <v>21</v>
      </c>
      <c r="D10" s="326"/>
      <c r="E10" s="358">
        <v>998</v>
      </c>
      <c r="F10" s="358">
        <v>1381</v>
      </c>
      <c r="G10" s="358">
        <v>1172</v>
      </c>
      <c r="H10" s="358">
        <v>270942</v>
      </c>
      <c r="I10" s="358">
        <v>788</v>
      </c>
      <c r="J10" s="358">
        <v>1260</v>
      </c>
      <c r="K10" s="358">
        <v>954</v>
      </c>
      <c r="L10" s="358">
        <v>352866</v>
      </c>
      <c r="M10" s="358">
        <v>1260</v>
      </c>
      <c r="N10" s="358">
        <v>1680</v>
      </c>
      <c r="O10" s="358">
        <v>1443</v>
      </c>
      <c r="P10" s="358">
        <v>711650</v>
      </c>
      <c r="Q10" s="435"/>
      <c r="R10" s="371"/>
      <c r="S10" s="371"/>
      <c r="T10" s="371"/>
      <c r="U10" s="371"/>
      <c r="V10" s="371"/>
      <c r="W10" s="371"/>
      <c r="X10" s="371"/>
      <c r="Y10" s="371"/>
      <c r="Z10" s="371"/>
      <c r="AA10" s="371"/>
      <c r="AB10" s="371"/>
    </row>
    <row r="11" spans="1:28" ht="13.5" customHeight="1" x14ac:dyDescent="0.15">
      <c r="B11" s="352"/>
      <c r="C11" s="323">
        <v>12</v>
      </c>
      <c r="D11" s="328"/>
      <c r="E11" s="354">
        <v>1029</v>
      </c>
      <c r="F11" s="354">
        <v>1260</v>
      </c>
      <c r="G11" s="354">
        <v>1100</v>
      </c>
      <c r="H11" s="354">
        <v>22621</v>
      </c>
      <c r="I11" s="354">
        <v>788</v>
      </c>
      <c r="J11" s="354">
        <v>1103</v>
      </c>
      <c r="K11" s="354">
        <v>942</v>
      </c>
      <c r="L11" s="354">
        <v>30479</v>
      </c>
      <c r="M11" s="354">
        <v>1286</v>
      </c>
      <c r="N11" s="354">
        <v>1565</v>
      </c>
      <c r="O11" s="354">
        <v>1423</v>
      </c>
      <c r="P11" s="354">
        <v>56408</v>
      </c>
    </row>
    <row r="12" spans="1:28" ht="13.5" customHeight="1" x14ac:dyDescent="0.15">
      <c r="B12" s="352" t="s">
        <v>99</v>
      </c>
      <c r="C12" s="323">
        <v>1</v>
      </c>
      <c r="D12" s="328" t="s">
        <v>2</v>
      </c>
      <c r="E12" s="354">
        <v>998</v>
      </c>
      <c r="F12" s="354">
        <v>1215</v>
      </c>
      <c r="G12" s="354">
        <v>1073</v>
      </c>
      <c r="H12" s="354">
        <v>20118</v>
      </c>
      <c r="I12" s="354">
        <v>788</v>
      </c>
      <c r="J12" s="354">
        <v>1050</v>
      </c>
      <c r="K12" s="354">
        <v>916</v>
      </c>
      <c r="L12" s="354">
        <v>30254</v>
      </c>
      <c r="M12" s="354">
        <v>1208</v>
      </c>
      <c r="N12" s="354">
        <v>1475</v>
      </c>
      <c r="O12" s="354">
        <v>1346</v>
      </c>
      <c r="P12" s="354">
        <v>45337</v>
      </c>
    </row>
    <row r="13" spans="1:28" ht="13.5" customHeight="1" x14ac:dyDescent="0.15">
      <c r="B13" s="352"/>
      <c r="C13" s="323">
        <v>2</v>
      </c>
      <c r="D13" s="328"/>
      <c r="E13" s="354">
        <v>998</v>
      </c>
      <c r="F13" s="354">
        <v>1260</v>
      </c>
      <c r="G13" s="354">
        <v>1096</v>
      </c>
      <c r="H13" s="354">
        <v>21741</v>
      </c>
      <c r="I13" s="354">
        <v>840</v>
      </c>
      <c r="J13" s="354">
        <v>1050</v>
      </c>
      <c r="K13" s="354">
        <v>924</v>
      </c>
      <c r="L13" s="354">
        <v>27871</v>
      </c>
      <c r="M13" s="354">
        <v>1229</v>
      </c>
      <c r="N13" s="354">
        <v>1400</v>
      </c>
      <c r="O13" s="354">
        <v>1310</v>
      </c>
      <c r="P13" s="354">
        <v>51037</v>
      </c>
    </row>
    <row r="14" spans="1:28" ht="13.5" customHeight="1" x14ac:dyDescent="0.15">
      <c r="B14" s="352"/>
      <c r="C14" s="323">
        <v>3</v>
      </c>
      <c r="D14" s="328"/>
      <c r="E14" s="354">
        <v>966</v>
      </c>
      <c r="F14" s="354">
        <v>1260</v>
      </c>
      <c r="G14" s="354">
        <v>1076</v>
      </c>
      <c r="H14" s="354">
        <v>24057</v>
      </c>
      <c r="I14" s="354">
        <v>819</v>
      </c>
      <c r="J14" s="354">
        <v>1050</v>
      </c>
      <c r="K14" s="354">
        <v>930</v>
      </c>
      <c r="L14" s="354">
        <v>27065</v>
      </c>
      <c r="M14" s="354">
        <v>1208</v>
      </c>
      <c r="N14" s="354">
        <v>1368</v>
      </c>
      <c r="O14" s="354">
        <v>1279</v>
      </c>
      <c r="P14" s="354">
        <v>66499</v>
      </c>
    </row>
    <row r="15" spans="1:28" ht="13.5" customHeight="1" x14ac:dyDescent="0.15">
      <c r="B15" s="352"/>
      <c r="C15" s="323">
        <v>4</v>
      </c>
      <c r="D15" s="328"/>
      <c r="E15" s="354">
        <v>1050</v>
      </c>
      <c r="F15" s="354">
        <v>1302</v>
      </c>
      <c r="G15" s="354">
        <v>1134</v>
      </c>
      <c r="H15" s="354">
        <v>14328</v>
      </c>
      <c r="I15" s="354">
        <v>788</v>
      </c>
      <c r="J15" s="354">
        <v>1050</v>
      </c>
      <c r="K15" s="354">
        <v>886</v>
      </c>
      <c r="L15" s="354">
        <v>24027</v>
      </c>
      <c r="M15" s="354">
        <v>1198</v>
      </c>
      <c r="N15" s="354">
        <v>1470</v>
      </c>
      <c r="O15" s="354">
        <v>1316</v>
      </c>
      <c r="P15" s="354">
        <v>34889</v>
      </c>
    </row>
    <row r="16" spans="1:28" ht="13.5" customHeight="1" x14ac:dyDescent="0.15">
      <c r="B16" s="352"/>
      <c r="C16" s="323">
        <v>5</v>
      </c>
      <c r="D16" s="328"/>
      <c r="E16" s="354">
        <v>1050</v>
      </c>
      <c r="F16" s="354">
        <v>1364</v>
      </c>
      <c r="G16" s="354">
        <v>1192</v>
      </c>
      <c r="H16" s="354">
        <v>25859</v>
      </c>
      <c r="I16" s="354">
        <v>788</v>
      </c>
      <c r="J16" s="354">
        <v>998</v>
      </c>
      <c r="K16" s="354">
        <v>896</v>
      </c>
      <c r="L16" s="354">
        <v>26425</v>
      </c>
      <c r="M16" s="354">
        <v>1208</v>
      </c>
      <c r="N16" s="354">
        <v>1565</v>
      </c>
      <c r="O16" s="354">
        <v>1356</v>
      </c>
      <c r="P16" s="354">
        <v>60884</v>
      </c>
    </row>
    <row r="17" spans="2:16" ht="13.5" customHeight="1" x14ac:dyDescent="0.15">
      <c r="B17" s="352"/>
      <c r="C17" s="323">
        <v>6</v>
      </c>
      <c r="D17" s="328"/>
      <c r="E17" s="354">
        <v>945</v>
      </c>
      <c r="F17" s="354">
        <v>1260</v>
      </c>
      <c r="G17" s="354">
        <v>1082</v>
      </c>
      <c r="H17" s="354">
        <v>25515</v>
      </c>
      <c r="I17" s="354">
        <v>735</v>
      </c>
      <c r="J17" s="354">
        <v>998</v>
      </c>
      <c r="K17" s="354">
        <v>912</v>
      </c>
      <c r="L17" s="354">
        <v>26483</v>
      </c>
      <c r="M17" s="354">
        <v>1260</v>
      </c>
      <c r="N17" s="354">
        <v>1506</v>
      </c>
      <c r="O17" s="354">
        <v>1357</v>
      </c>
      <c r="P17" s="354">
        <v>51473</v>
      </c>
    </row>
    <row r="18" spans="2:16" ht="13.5" customHeight="1" x14ac:dyDescent="0.15">
      <c r="B18" s="352"/>
      <c r="C18" s="323">
        <v>7</v>
      </c>
      <c r="D18" s="328"/>
      <c r="E18" s="354">
        <v>945</v>
      </c>
      <c r="F18" s="354">
        <v>1260</v>
      </c>
      <c r="G18" s="354">
        <v>1047</v>
      </c>
      <c r="H18" s="354">
        <v>16513</v>
      </c>
      <c r="I18" s="354">
        <v>735</v>
      </c>
      <c r="J18" s="354">
        <v>998</v>
      </c>
      <c r="K18" s="354">
        <v>897</v>
      </c>
      <c r="L18" s="354">
        <v>18271</v>
      </c>
      <c r="M18" s="354">
        <v>1208</v>
      </c>
      <c r="N18" s="354">
        <v>1544</v>
      </c>
      <c r="O18" s="354">
        <v>1337</v>
      </c>
      <c r="P18" s="354">
        <v>39327</v>
      </c>
    </row>
    <row r="19" spans="2:16" ht="13.5" customHeight="1" x14ac:dyDescent="0.15">
      <c r="B19" s="352"/>
      <c r="C19" s="323">
        <v>8</v>
      </c>
      <c r="D19" s="328"/>
      <c r="E19" s="354">
        <v>903</v>
      </c>
      <c r="F19" s="354">
        <v>1155</v>
      </c>
      <c r="G19" s="354">
        <v>1027</v>
      </c>
      <c r="H19" s="354">
        <v>23567</v>
      </c>
      <c r="I19" s="354">
        <v>787</v>
      </c>
      <c r="J19" s="354">
        <v>945</v>
      </c>
      <c r="K19" s="354">
        <v>864</v>
      </c>
      <c r="L19" s="354">
        <v>21897</v>
      </c>
      <c r="M19" s="354">
        <v>1208</v>
      </c>
      <c r="N19" s="354">
        <v>1470</v>
      </c>
      <c r="O19" s="354">
        <v>1356</v>
      </c>
      <c r="P19" s="354">
        <v>70999</v>
      </c>
    </row>
    <row r="20" spans="2:16" ht="13.5" customHeight="1" x14ac:dyDescent="0.15">
      <c r="B20" s="417"/>
      <c r="C20" s="418">
        <v>9</v>
      </c>
      <c r="D20" s="419"/>
      <c r="E20" s="420">
        <v>945</v>
      </c>
      <c r="F20" s="420">
        <v>1155</v>
      </c>
      <c r="G20" s="420">
        <v>1028</v>
      </c>
      <c r="H20" s="420">
        <v>25282</v>
      </c>
      <c r="I20" s="420">
        <v>788</v>
      </c>
      <c r="J20" s="420">
        <v>945</v>
      </c>
      <c r="K20" s="420">
        <v>882</v>
      </c>
      <c r="L20" s="420">
        <v>26094</v>
      </c>
      <c r="M20" s="420">
        <v>1208</v>
      </c>
      <c r="N20" s="420">
        <v>1575</v>
      </c>
      <c r="O20" s="420">
        <v>1413</v>
      </c>
      <c r="P20" s="420">
        <v>48353</v>
      </c>
    </row>
    <row r="21" spans="2:16" ht="13.5" customHeight="1" x14ac:dyDescent="0.15">
      <c r="B21" s="417"/>
      <c r="C21" s="418">
        <v>10</v>
      </c>
      <c r="D21" s="418"/>
      <c r="E21" s="433">
        <v>945</v>
      </c>
      <c r="F21" s="433">
        <v>1257.0600000000002</v>
      </c>
      <c r="G21" s="433">
        <v>1012.9634051708933</v>
      </c>
      <c r="H21" s="433">
        <v>24237.300000000003</v>
      </c>
      <c r="I21" s="433">
        <v>840</v>
      </c>
      <c r="J21" s="433">
        <v>997.5</v>
      </c>
      <c r="K21" s="433">
        <v>905.96402551292272</v>
      </c>
      <c r="L21" s="420">
        <v>33558.300000000003</v>
      </c>
      <c r="M21" s="420">
        <v>1207.5</v>
      </c>
      <c r="N21" s="420">
        <v>1564.5</v>
      </c>
      <c r="O21" s="420">
        <v>1418.3540168290526</v>
      </c>
      <c r="P21" s="420">
        <v>51576.900000000009</v>
      </c>
    </row>
    <row r="22" spans="2:16" ht="13.5" customHeight="1" x14ac:dyDescent="0.15">
      <c r="B22" s="417"/>
      <c r="C22" s="418">
        <v>11</v>
      </c>
      <c r="D22" s="419"/>
      <c r="E22" s="420">
        <v>945</v>
      </c>
      <c r="F22" s="420">
        <v>1260</v>
      </c>
      <c r="G22" s="420">
        <v>1066.6421481395887</v>
      </c>
      <c r="H22" s="419">
        <v>33339.4</v>
      </c>
      <c r="I22" s="420">
        <v>892.5</v>
      </c>
      <c r="J22" s="420">
        <v>1050</v>
      </c>
      <c r="K22" s="420">
        <v>945.04782946199293</v>
      </c>
      <c r="L22" s="420">
        <v>43810.100000000006</v>
      </c>
      <c r="M22" s="420">
        <v>1207.5</v>
      </c>
      <c r="N22" s="420">
        <v>1480.3950000000002</v>
      </c>
      <c r="O22" s="420">
        <v>1393.5105441565174</v>
      </c>
      <c r="P22" s="419">
        <v>62191.6</v>
      </c>
    </row>
    <row r="23" spans="2:16" ht="13.5" customHeight="1" x14ac:dyDescent="0.15">
      <c r="B23" s="421"/>
      <c r="C23" s="422">
        <v>12</v>
      </c>
      <c r="D23" s="423"/>
      <c r="E23" s="424">
        <v>997.5</v>
      </c>
      <c r="F23" s="424">
        <v>1260</v>
      </c>
      <c r="G23" s="424">
        <v>1066.5209016393444</v>
      </c>
      <c r="H23" s="424">
        <v>24563</v>
      </c>
      <c r="I23" s="424">
        <v>924</v>
      </c>
      <c r="J23" s="424">
        <v>1030.47</v>
      </c>
      <c r="K23" s="424">
        <v>962.14084979600591</v>
      </c>
      <c r="L23" s="424">
        <v>20883</v>
      </c>
      <c r="M23" s="424">
        <v>1312.5</v>
      </c>
      <c r="N23" s="424">
        <v>1479.5550000000001</v>
      </c>
      <c r="O23" s="424">
        <v>1435.5608988703607</v>
      </c>
      <c r="P23" s="423">
        <v>51043</v>
      </c>
    </row>
    <row r="24" spans="2:16" ht="13.5" customHeight="1" x14ac:dyDescent="0.15">
      <c r="B24" s="425"/>
      <c r="C24" s="426"/>
      <c r="D24" s="427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</row>
    <row r="25" spans="2:16" ht="13.5" customHeight="1" x14ac:dyDescent="0.15">
      <c r="B25" s="391"/>
      <c r="C25" s="426"/>
      <c r="D25" s="428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</row>
    <row r="26" spans="2:16" ht="13.5" customHeight="1" x14ac:dyDescent="0.15">
      <c r="B26" s="425" t="s">
        <v>151</v>
      </c>
      <c r="C26" s="426"/>
      <c r="D26" s="427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</row>
    <row r="27" spans="2:16" ht="13.5" customHeight="1" x14ac:dyDescent="0.15">
      <c r="B27" s="394">
        <v>40519</v>
      </c>
      <c r="C27" s="395"/>
      <c r="D27" s="396">
        <v>40525</v>
      </c>
      <c r="E27" s="429">
        <v>1029</v>
      </c>
      <c r="F27" s="429">
        <v>1207.5</v>
      </c>
      <c r="G27" s="429">
        <v>1098.5927054369047</v>
      </c>
      <c r="H27" s="429">
        <v>5983</v>
      </c>
      <c r="I27" s="429">
        <v>924</v>
      </c>
      <c r="J27" s="429">
        <v>1023.75</v>
      </c>
      <c r="K27" s="429">
        <v>961.67304609218445</v>
      </c>
      <c r="L27" s="429">
        <v>7618.9</v>
      </c>
      <c r="M27" s="429">
        <v>1312.5</v>
      </c>
      <c r="N27" s="429">
        <v>1478.4</v>
      </c>
      <c r="O27" s="429">
        <v>1436.2466799662402</v>
      </c>
      <c r="P27" s="429">
        <v>15510.5</v>
      </c>
    </row>
    <row r="28" spans="2:16" ht="13.5" customHeight="1" x14ac:dyDescent="0.15">
      <c r="B28" s="397" t="s">
        <v>152</v>
      </c>
      <c r="C28" s="398"/>
      <c r="D28" s="396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</row>
    <row r="29" spans="2:16" ht="13.5" customHeight="1" x14ac:dyDescent="0.15">
      <c r="B29" s="394">
        <v>40526</v>
      </c>
      <c r="C29" s="395"/>
      <c r="D29" s="396">
        <v>40532</v>
      </c>
      <c r="E29" s="429">
        <v>997.5</v>
      </c>
      <c r="F29" s="429">
        <v>1260</v>
      </c>
      <c r="G29" s="429">
        <v>1053.3341084943554</v>
      </c>
      <c r="H29" s="429">
        <v>6677.5</v>
      </c>
      <c r="I29" s="429">
        <v>924</v>
      </c>
      <c r="J29" s="429">
        <v>1026.165</v>
      </c>
      <c r="K29" s="429">
        <v>957.59053651266731</v>
      </c>
      <c r="L29" s="429">
        <v>6672.8</v>
      </c>
      <c r="M29" s="429">
        <v>1322.0550000000001</v>
      </c>
      <c r="N29" s="429">
        <v>1479.5550000000001</v>
      </c>
      <c r="O29" s="429">
        <v>1455.8784095097678</v>
      </c>
      <c r="P29" s="429">
        <v>11964.1</v>
      </c>
    </row>
    <row r="30" spans="2:16" ht="13.5" customHeight="1" x14ac:dyDescent="0.15">
      <c r="B30" s="397" t="s">
        <v>153</v>
      </c>
      <c r="C30" s="398"/>
      <c r="D30" s="396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</row>
    <row r="31" spans="2:16" ht="13.5" customHeight="1" x14ac:dyDescent="0.15">
      <c r="B31" s="394">
        <v>40533</v>
      </c>
      <c r="C31" s="395"/>
      <c r="D31" s="396">
        <v>40539</v>
      </c>
      <c r="E31" s="429">
        <v>1029</v>
      </c>
      <c r="F31" s="429">
        <v>1212.75</v>
      </c>
      <c r="G31" s="429">
        <v>1054.5460314157913</v>
      </c>
      <c r="H31" s="429">
        <v>6615</v>
      </c>
      <c r="I31" s="429">
        <v>924</v>
      </c>
      <c r="J31" s="429">
        <v>1030.47</v>
      </c>
      <c r="K31" s="429">
        <v>970.81949359365512</v>
      </c>
      <c r="L31" s="429">
        <v>4937.3999999999996</v>
      </c>
      <c r="M31" s="429">
        <v>1355.4450000000002</v>
      </c>
      <c r="N31" s="429">
        <v>1478.4</v>
      </c>
      <c r="O31" s="429">
        <v>1418.6021725007945</v>
      </c>
      <c r="P31" s="429">
        <v>19092.400000000001</v>
      </c>
    </row>
    <row r="32" spans="2:16" ht="13.5" customHeight="1" x14ac:dyDescent="0.15">
      <c r="B32" s="397" t="s">
        <v>154</v>
      </c>
      <c r="C32" s="398"/>
      <c r="D32" s="396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</row>
    <row r="33" spans="2:16" ht="13.5" customHeight="1" x14ac:dyDescent="0.15">
      <c r="B33" s="394"/>
      <c r="C33" s="395"/>
      <c r="D33" s="396">
        <v>40906</v>
      </c>
      <c r="E33" s="429"/>
      <c r="F33" s="429"/>
      <c r="G33" s="429"/>
      <c r="H33" s="429">
        <v>5287</v>
      </c>
      <c r="I33" s="429"/>
      <c r="J33" s="429"/>
      <c r="K33" s="429"/>
      <c r="L33" s="429">
        <v>1654</v>
      </c>
      <c r="M33" s="429"/>
      <c r="N33" s="429"/>
      <c r="O33" s="429"/>
      <c r="P33" s="429">
        <v>4476</v>
      </c>
    </row>
    <row r="34" spans="2:16" ht="13.5" customHeight="1" x14ac:dyDescent="0.15">
      <c r="B34" s="397" t="s">
        <v>155</v>
      </c>
      <c r="C34" s="398"/>
      <c r="D34" s="396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</row>
    <row r="35" spans="2:16" ht="13.5" customHeight="1" x14ac:dyDescent="0.15">
      <c r="B35" s="400"/>
      <c r="C35" s="401"/>
      <c r="D35" s="402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</row>
    <row r="36" spans="2:16" ht="3.75" customHeight="1" x14ac:dyDescent="0.15">
      <c r="B36" s="430"/>
      <c r="C36" s="431"/>
      <c r="D36" s="43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</row>
    <row r="37" spans="2:16" ht="13.5" customHeight="1" x14ac:dyDescent="0.15">
      <c r="B37" s="373"/>
      <c r="C37" s="432"/>
      <c r="D37" s="432"/>
    </row>
    <row r="38" spans="2:16" ht="13.5" customHeight="1" x14ac:dyDescent="0.15">
      <c r="B38" s="374"/>
      <c r="C38" s="432"/>
      <c r="D38" s="432"/>
    </row>
    <row r="39" spans="2:16" ht="13.5" customHeight="1" x14ac:dyDescent="0.15">
      <c r="B39" s="374"/>
      <c r="C39" s="432"/>
      <c r="D39" s="432"/>
    </row>
    <row r="40" spans="2:16" ht="13.5" customHeight="1" x14ac:dyDescent="0.15">
      <c r="B40" s="374"/>
      <c r="C40" s="432"/>
      <c r="D40" s="432"/>
    </row>
    <row r="41" spans="2:16" ht="13.5" customHeight="1" x14ac:dyDescent="0.15">
      <c r="B41" s="373"/>
      <c r="C41" s="432"/>
    </row>
    <row r="42" spans="2:16" ht="13.5" customHeight="1" x14ac:dyDescent="0.15">
      <c r="B42" s="373"/>
      <c r="C42" s="432"/>
    </row>
    <row r="43" spans="2:16" ht="13.5" customHeight="1" x14ac:dyDescent="0.15">
      <c r="B43" s="373"/>
      <c r="C43" s="432"/>
    </row>
  </sheetData>
  <phoneticPr fontId="5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2"/>
  <sheetViews>
    <sheetView workbookViewId="0"/>
  </sheetViews>
  <sheetFormatPr defaultRowHeight="13.5" x14ac:dyDescent="0.15"/>
  <cols>
    <col min="1" max="1" width="4.375" style="66" customWidth="1"/>
    <col min="2" max="2" width="3.125" style="66" customWidth="1"/>
    <col min="3" max="3" width="2.625" style="66" customWidth="1"/>
    <col min="4" max="4" width="8.75" style="66" customWidth="1"/>
    <col min="5" max="10" width="9.375" style="66" customWidth="1"/>
    <col min="11" max="11" width="10.625" style="66" customWidth="1"/>
    <col min="12" max="12" width="8.75" style="66" customWidth="1"/>
    <col min="13" max="13" width="10.625" style="66" customWidth="1"/>
    <col min="14" max="14" width="9.375" style="66" customWidth="1"/>
    <col min="15" max="15" width="10.625" style="66" customWidth="1"/>
    <col min="16" max="16" width="11.375" style="66" customWidth="1"/>
    <col min="17" max="16384" width="9" style="66"/>
  </cols>
  <sheetData>
    <row r="1" spans="1:33" s="50" customFormat="1" ht="19.5" customHeight="1" x14ac:dyDescent="0.15">
      <c r="A1" s="49" t="s">
        <v>72</v>
      </c>
      <c r="C1" s="51" t="s">
        <v>73</v>
      </c>
    </row>
    <row r="2" spans="1:33" s="57" customFormat="1" ht="15" customHeight="1" x14ac:dyDescent="0.15">
      <c r="A2" s="52"/>
      <c r="B2" s="52"/>
      <c r="C2" s="53" t="s">
        <v>74</v>
      </c>
      <c r="D2" s="54" t="s">
        <v>75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33" s="58" customFormat="1" x14ac:dyDescent="0.25">
      <c r="O3" s="59"/>
      <c r="P3" s="60" t="s">
        <v>76</v>
      </c>
    </row>
    <row r="4" spans="1:33" ht="18.75" customHeight="1" x14ac:dyDescent="0.15">
      <c r="A4" s="61"/>
      <c r="B4" s="62"/>
      <c r="C4" s="63"/>
      <c r="D4" s="718" t="s">
        <v>77</v>
      </c>
      <c r="E4" s="719"/>
      <c r="F4" s="719"/>
      <c r="G4" s="719"/>
      <c r="H4" s="720"/>
      <c r="I4" s="64"/>
      <c r="J4" s="64"/>
      <c r="K4" s="718" t="s">
        <v>78</v>
      </c>
      <c r="L4" s="719"/>
      <c r="M4" s="720"/>
      <c r="N4" s="64"/>
      <c r="O4" s="64"/>
      <c r="P4" s="64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1:33" ht="18.75" customHeight="1" x14ac:dyDescent="0.15">
      <c r="A5" s="67"/>
      <c r="B5" s="68"/>
      <c r="C5" s="69"/>
      <c r="D5" s="721" t="s">
        <v>79</v>
      </c>
      <c r="E5" s="722"/>
      <c r="F5" s="70" t="s">
        <v>80</v>
      </c>
      <c r="G5" s="71" t="s">
        <v>81</v>
      </c>
      <c r="H5" s="723" t="s">
        <v>82</v>
      </c>
      <c r="I5" s="72" t="s">
        <v>83</v>
      </c>
      <c r="J5" s="72" t="s">
        <v>84</v>
      </c>
      <c r="K5" s="70" t="s">
        <v>85</v>
      </c>
      <c r="L5" s="70" t="s">
        <v>86</v>
      </c>
      <c r="M5" s="723" t="s">
        <v>82</v>
      </c>
      <c r="N5" s="72" t="s">
        <v>87</v>
      </c>
      <c r="O5" s="72" t="s">
        <v>88</v>
      </c>
      <c r="P5" s="72" t="s">
        <v>89</v>
      </c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3" ht="18.75" customHeight="1" x14ac:dyDescent="0.15">
      <c r="A6" s="73"/>
      <c r="B6" s="74"/>
      <c r="C6" s="75"/>
      <c r="D6" s="76" t="s">
        <v>90</v>
      </c>
      <c r="E6" s="77" t="s">
        <v>91</v>
      </c>
      <c r="F6" s="78" t="s">
        <v>92</v>
      </c>
      <c r="G6" s="79" t="s">
        <v>91</v>
      </c>
      <c r="H6" s="724"/>
      <c r="I6" s="80"/>
      <c r="J6" s="80"/>
      <c r="K6" s="78" t="s">
        <v>93</v>
      </c>
      <c r="L6" s="78" t="s">
        <v>94</v>
      </c>
      <c r="M6" s="724"/>
      <c r="N6" s="80"/>
      <c r="O6" s="80"/>
      <c r="P6" s="80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33" ht="16.5" customHeight="1" x14ac:dyDescent="0.15">
      <c r="A7" s="81" t="s">
        <v>95</v>
      </c>
      <c r="B7" s="82">
        <v>18</v>
      </c>
      <c r="C7" s="83" t="s">
        <v>96</v>
      </c>
      <c r="D7" s="84">
        <v>3413318</v>
      </c>
      <c r="E7" s="85">
        <v>14781567</v>
      </c>
      <c r="F7" s="86">
        <v>7081681</v>
      </c>
      <c r="G7" s="87">
        <v>6720628</v>
      </c>
      <c r="H7" s="86">
        <v>31997194</v>
      </c>
      <c r="I7" s="86">
        <v>12697564</v>
      </c>
      <c r="J7" s="86">
        <v>44694758</v>
      </c>
      <c r="K7" s="86">
        <v>121224192</v>
      </c>
      <c r="L7" s="86">
        <v>5423782</v>
      </c>
      <c r="M7" s="86">
        <v>126647974</v>
      </c>
      <c r="N7" s="86">
        <v>22642839</v>
      </c>
      <c r="O7" s="86">
        <v>149290813</v>
      </c>
      <c r="P7" s="86">
        <v>193985571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</row>
    <row r="8" spans="1:33" ht="16.5" customHeight="1" x14ac:dyDescent="0.15">
      <c r="A8" s="88" t="s">
        <v>97</v>
      </c>
      <c r="B8" s="89">
        <v>19</v>
      </c>
      <c r="C8" s="90" t="s">
        <v>97</v>
      </c>
      <c r="D8" s="91">
        <v>3757258</v>
      </c>
      <c r="E8" s="92">
        <v>15728319.4</v>
      </c>
      <c r="F8" s="93">
        <v>17820717.699999999</v>
      </c>
      <c r="G8" s="94">
        <v>10177782.4</v>
      </c>
      <c r="H8" s="93">
        <v>47484077.499999993</v>
      </c>
      <c r="I8" s="93">
        <v>9410817</v>
      </c>
      <c r="J8" s="93">
        <v>56894894.499999993</v>
      </c>
      <c r="K8" s="93">
        <v>131629043</v>
      </c>
      <c r="L8" s="93">
        <v>6175672.5</v>
      </c>
      <c r="M8" s="93">
        <v>137804715.5</v>
      </c>
      <c r="N8" s="93">
        <v>24306310</v>
      </c>
      <c r="O8" s="93">
        <v>162111025.5</v>
      </c>
      <c r="P8" s="93">
        <v>219005920</v>
      </c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</row>
    <row r="9" spans="1:33" ht="16.5" customHeight="1" x14ac:dyDescent="0.15">
      <c r="A9" s="88" t="s">
        <v>97</v>
      </c>
      <c r="B9" s="89">
        <v>20</v>
      </c>
      <c r="C9" s="90" t="s">
        <v>97</v>
      </c>
      <c r="D9" s="91">
        <v>4040032.56</v>
      </c>
      <c r="E9" s="92">
        <v>15980228</v>
      </c>
      <c r="F9" s="93">
        <v>19874418.799999997</v>
      </c>
      <c r="G9" s="94">
        <v>11367002.800000001</v>
      </c>
      <c r="H9" s="93">
        <v>51261682.159999996</v>
      </c>
      <c r="I9" s="93">
        <v>15758808.300000001</v>
      </c>
      <c r="J9" s="93">
        <v>67020490.459999993</v>
      </c>
      <c r="K9" s="93">
        <v>131796039</v>
      </c>
      <c r="L9" s="93">
        <v>6543500.9000000004</v>
      </c>
      <c r="M9" s="93">
        <v>138339539.90000001</v>
      </c>
      <c r="N9" s="93">
        <v>27729821</v>
      </c>
      <c r="O9" s="93">
        <v>166069360.90000001</v>
      </c>
      <c r="P9" s="93">
        <v>233089851.36000001</v>
      </c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</row>
    <row r="10" spans="1:33" ht="16.5" customHeight="1" x14ac:dyDescent="0.15">
      <c r="A10" s="95" t="s">
        <v>97</v>
      </c>
      <c r="B10" s="96">
        <v>21</v>
      </c>
      <c r="C10" s="97" t="s">
        <v>97</v>
      </c>
      <c r="D10" s="98">
        <v>4308030.8000000007</v>
      </c>
      <c r="E10" s="99">
        <v>20658313.399999999</v>
      </c>
      <c r="F10" s="100">
        <v>22251253.899999999</v>
      </c>
      <c r="G10" s="101">
        <v>14877455.9</v>
      </c>
      <c r="H10" s="100">
        <v>62095053.999999993</v>
      </c>
      <c r="I10" s="100">
        <v>14761710</v>
      </c>
      <c r="J10" s="100">
        <v>76856764</v>
      </c>
      <c r="K10" s="100">
        <v>180254578</v>
      </c>
      <c r="L10" s="100">
        <v>8026509.6000000006</v>
      </c>
      <c r="M10" s="100">
        <v>188281087.59999999</v>
      </c>
      <c r="N10" s="100">
        <v>26270352</v>
      </c>
      <c r="O10" s="100">
        <v>214551439.59999999</v>
      </c>
      <c r="P10" s="100">
        <v>291408203.60000002</v>
      </c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ht="16.5" customHeight="1" x14ac:dyDescent="0.15">
      <c r="A11" s="88" t="s">
        <v>98</v>
      </c>
      <c r="B11" s="89">
        <v>5</v>
      </c>
      <c r="C11" s="90" t="s">
        <v>97</v>
      </c>
      <c r="D11" s="91">
        <v>305392.80000000005</v>
      </c>
      <c r="E11" s="92">
        <v>1867945.7</v>
      </c>
      <c r="F11" s="93">
        <v>1811562.1</v>
      </c>
      <c r="G11" s="94">
        <v>1152524.8999999999</v>
      </c>
      <c r="H11" s="93">
        <v>5137425.5</v>
      </c>
      <c r="I11" s="93">
        <v>1335252</v>
      </c>
      <c r="J11" s="93">
        <v>6472677.5</v>
      </c>
      <c r="K11" s="93">
        <v>13980359</v>
      </c>
      <c r="L11" s="93">
        <v>594339.39999999991</v>
      </c>
      <c r="M11" s="93">
        <v>14574698.4</v>
      </c>
      <c r="N11" s="93">
        <v>2080135</v>
      </c>
      <c r="O11" s="93">
        <v>16654833.4</v>
      </c>
      <c r="P11" s="93">
        <v>23127510.899999999</v>
      </c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3" ht="16.5" customHeight="1" x14ac:dyDescent="0.15">
      <c r="A12" s="88" t="s">
        <v>97</v>
      </c>
      <c r="B12" s="89">
        <v>6</v>
      </c>
      <c r="C12" s="90" t="s">
        <v>97</v>
      </c>
      <c r="D12" s="91">
        <v>326950.69999999995</v>
      </c>
      <c r="E12" s="92">
        <v>1389659.9</v>
      </c>
      <c r="F12" s="93">
        <v>1984794.6</v>
      </c>
      <c r="G12" s="94">
        <v>1356261.2</v>
      </c>
      <c r="H12" s="93">
        <v>5057666.4000000004</v>
      </c>
      <c r="I12" s="93">
        <v>1521137</v>
      </c>
      <c r="J12" s="93">
        <v>6578803.4000000004</v>
      </c>
      <c r="K12" s="93">
        <v>15095987</v>
      </c>
      <c r="L12" s="93">
        <v>736499.7</v>
      </c>
      <c r="M12" s="93">
        <v>15832486.699999999</v>
      </c>
      <c r="N12" s="93">
        <v>2333173</v>
      </c>
      <c r="O12" s="93">
        <v>18165659.699999999</v>
      </c>
      <c r="P12" s="93">
        <v>24744463.100000001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</row>
    <row r="13" spans="1:33" ht="16.5" customHeight="1" x14ac:dyDescent="0.15">
      <c r="A13" s="88" t="s">
        <v>97</v>
      </c>
      <c r="B13" s="89">
        <v>7</v>
      </c>
      <c r="C13" s="90" t="s">
        <v>97</v>
      </c>
      <c r="D13" s="91">
        <v>363367.99999999994</v>
      </c>
      <c r="E13" s="92">
        <v>1875593.7</v>
      </c>
      <c r="F13" s="93">
        <v>1742058</v>
      </c>
      <c r="G13" s="94">
        <v>1087375.6000000001</v>
      </c>
      <c r="H13" s="93">
        <v>5068395.3</v>
      </c>
      <c r="I13" s="93">
        <v>1326192</v>
      </c>
      <c r="J13" s="93">
        <v>6394587.2999999998</v>
      </c>
      <c r="K13" s="93">
        <v>14393415</v>
      </c>
      <c r="L13" s="93">
        <v>698034.50000000023</v>
      </c>
      <c r="M13" s="93">
        <v>15091449.5</v>
      </c>
      <c r="N13" s="93">
        <v>2262354</v>
      </c>
      <c r="O13" s="93">
        <v>17353803.5</v>
      </c>
      <c r="P13" s="93">
        <v>23748390.800000001</v>
      </c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</row>
    <row r="14" spans="1:33" ht="16.5" customHeight="1" x14ac:dyDescent="0.15">
      <c r="A14" s="88" t="s">
        <v>97</v>
      </c>
      <c r="B14" s="89">
        <v>8</v>
      </c>
      <c r="C14" s="90" t="s">
        <v>97</v>
      </c>
      <c r="D14" s="91">
        <v>347017.6</v>
      </c>
      <c r="E14" s="92">
        <v>1520394.6</v>
      </c>
      <c r="F14" s="93">
        <v>1645329</v>
      </c>
      <c r="G14" s="94">
        <v>1376917</v>
      </c>
      <c r="H14" s="93">
        <v>4889658.2</v>
      </c>
      <c r="I14" s="93">
        <v>1040038</v>
      </c>
      <c r="J14" s="93">
        <v>5929696.2000000002</v>
      </c>
      <c r="K14" s="93">
        <v>13409803</v>
      </c>
      <c r="L14" s="93">
        <v>531256.70000000019</v>
      </c>
      <c r="M14" s="93">
        <v>13941059.699999999</v>
      </c>
      <c r="N14" s="93">
        <v>2115542</v>
      </c>
      <c r="O14" s="93">
        <v>16056601.699999999</v>
      </c>
      <c r="P14" s="93">
        <v>21986297.899999999</v>
      </c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</row>
    <row r="15" spans="1:33" ht="16.5" customHeight="1" x14ac:dyDescent="0.15">
      <c r="A15" s="88" t="s">
        <v>97</v>
      </c>
      <c r="B15" s="89">
        <v>9</v>
      </c>
      <c r="C15" s="90" t="s">
        <v>97</v>
      </c>
      <c r="D15" s="91">
        <v>354193.49999999988</v>
      </c>
      <c r="E15" s="92">
        <v>1859293.8</v>
      </c>
      <c r="F15" s="93">
        <v>1919864.7</v>
      </c>
      <c r="G15" s="94">
        <v>1160676.5</v>
      </c>
      <c r="H15" s="93">
        <v>5294028.5</v>
      </c>
      <c r="I15" s="93">
        <v>986167</v>
      </c>
      <c r="J15" s="93">
        <v>6280195.5</v>
      </c>
      <c r="K15" s="93">
        <v>15937955</v>
      </c>
      <c r="L15" s="93">
        <v>715503.79999999981</v>
      </c>
      <c r="M15" s="93">
        <v>16653458.800000001</v>
      </c>
      <c r="N15" s="93">
        <v>2142107</v>
      </c>
      <c r="O15" s="93">
        <v>18795565.800000001</v>
      </c>
      <c r="P15" s="93">
        <v>25075761.300000001</v>
      </c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</row>
    <row r="16" spans="1:33" ht="16.5" customHeight="1" x14ac:dyDescent="0.15">
      <c r="A16" s="88" t="s">
        <v>97</v>
      </c>
      <c r="B16" s="89">
        <v>10</v>
      </c>
      <c r="C16" s="90" t="s">
        <v>97</v>
      </c>
      <c r="D16" s="91">
        <v>333758.40000000008</v>
      </c>
      <c r="E16" s="92">
        <v>1134775.3999999999</v>
      </c>
      <c r="F16" s="93">
        <v>1831628.7</v>
      </c>
      <c r="G16" s="94">
        <v>1125613.5</v>
      </c>
      <c r="H16" s="93">
        <v>4425776</v>
      </c>
      <c r="I16" s="93">
        <v>1048968</v>
      </c>
      <c r="J16" s="93">
        <v>5474744</v>
      </c>
      <c r="K16" s="93">
        <v>15689988</v>
      </c>
      <c r="L16" s="93">
        <v>662372.30000000005</v>
      </c>
      <c r="M16" s="93">
        <v>16352360.300000001</v>
      </c>
      <c r="N16" s="93">
        <v>1832188</v>
      </c>
      <c r="O16" s="93">
        <v>18184548.300000001</v>
      </c>
      <c r="P16" s="93">
        <v>23659292.300000001</v>
      </c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</row>
    <row r="17" spans="1:33" ht="16.5" customHeight="1" x14ac:dyDescent="0.15">
      <c r="A17" s="88" t="s">
        <v>97</v>
      </c>
      <c r="B17" s="89">
        <v>11</v>
      </c>
      <c r="C17" s="90" t="s">
        <v>97</v>
      </c>
      <c r="D17" s="91">
        <v>383057.90000000008</v>
      </c>
      <c r="E17" s="92">
        <v>1974278.9</v>
      </c>
      <c r="F17" s="93">
        <v>1753489.9</v>
      </c>
      <c r="G17" s="94">
        <v>1519199.7999999998</v>
      </c>
      <c r="H17" s="93">
        <v>5630026.5</v>
      </c>
      <c r="I17" s="93">
        <v>985718</v>
      </c>
      <c r="J17" s="93">
        <v>6615744.5</v>
      </c>
      <c r="K17" s="93">
        <v>18404337</v>
      </c>
      <c r="L17" s="93">
        <v>742122.1</v>
      </c>
      <c r="M17" s="93">
        <v>19146459.100000001</v>
      </c>
      <c r="N17" s="93">
        <v>2073864</v>
      </c>
      <c r="O17" s="93">
        <v>21220323.100000001</v>
      </c>
      <c r="P17" s="93">
        <v>27836067.600000001</v>
      </c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</row>
    <row r="18" spans="1:33" ht="16.5" customHeight="1" x14ac:dyDescent="0.15">
      <c r="A18" s="102" t="s">
        <v>97</v>
      </c>
      <c r="B18" s="103">
        <v>12</v>
      </c>
      <c r="C18" s="104" t="s">
        <v>97</v>
      </c>
      <c r="D18" s="105">
        <v>583514.20000000007</v>
      </c>
      <c r="E18" s="106">
        <v>2435924.1</v>
      </c>
      <c r="F18" s="107">
        <v>2123500.4</v>
      </c>
      <c r="G18" s="108">
        <v>1490633.9</v>
      </c>
      <c r="H18" s="107">
        <v>6633572.5999999996</v>
      </c>
      <c r="I18" s="107">
        <v>1063602</v>
      </c>
      <c r="J18" s="107">
        <v>7697174.5999999996</v>
      </c>
      <c r="K18" s="107">
        <v>16185885</v>
      </c>
      <c r="L18" s="107">
        <v>737865.7</v>
      </c>
      <c r="M18" s="107">
        <v>16923750.699999999</v>
      </c>
      <c r="N18" s="107">
        <v>2184508</v>
      </c>
      <c r="O18" s="107">
        <v>19108258.699999999</v>
      </c>
      <c r="P18" s="107">
        <v>26805433.299999997</v>
      </c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</row>
    <row r="19" spans="1:33" ht="16.5" customHeight="1" x14ac:dyDescent="0.15">
      <c r="A19" s="109" t="s">
        <v>99</v>
      </c>
      <c r="B19" s="110">
        <v>1</v>
      </c>
      <c r="C19" s="111" t="s">
        <v>2</v>
      </c>
      <c r="D19" s="112">
        <v>392744.79999999993</v>
      </c>
      <c r="E19" s="113">
        <v>1848124.6</v>
      </c>
      <c r="F19" s="114">
        <v>1521236.3</v>
      </c>
      <c r="G19" s="115">
        <v>1247680.1000000001</v>
      </c>
      <c r="H19" s="114">
        <v>5009785.8000000007</v>
      </c>
      <c r="I19" s="114">
        <v>952963</v>
      </c>
      <c r="J19" s="114">
        <v>5962748.8000000007</v>
      </c>
      <c r="K19" s="114">
        <v>14901015</v>
      </c>
      <c r="L19" s="114">
        <v>491268.00000000012</v>
      </c>
      <c r="M19" s="114">
        <v>15392283</v>
      </c>
      <c r="N19" s="114">
        <v>2052980</v>
      </c>
      <c r="O19" s="114">
        <v>17445263</v>
      </c>
      <c r="P19" s="114">
        <v>23408011.800000001</v>
      </c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</row>
    <row r="20" spans="1:33" ht="16.5" customHeight="1" x14ac:dyDescent="0.15">
      <c r="A20" s="88" t="s">
        <v>97</v>
      </c>
      <c r="B20" s="89">
        <v>2</v>
      </c>
      <c r="C20" s="90" t="s">
        <v>97</v>
      </c>
      <c r="D20" s="91">
        <v>306753.29999999993</v>
      </c>
      <c r="E20" s="92">
        <v>1405463.1</v>
      </c>
      <c r="F20" s="93">
        <v>1609039.2</v>
      </c>
      <c r="G20" s="94">
        <v>1246678.6000000001</v>
      </c>
      <c r="H20" s="93">
        <v>4567934.1999999993</v>
      </c>
      <c r="I20" s="93">
        <v>1139020</v>
      </c>
      <c r="J20" s="93">
        <v>5706954.1999999993</v>
      </c>
      <c r="K20" s="93">
        <v>15174973</v>
      </c>
      <c r="L20" s="93">
        <v>530999.20000000007</v>
      </c>
      <c r="M20" s="93">
        <v>15705972.199999999</v>
      </c>
      <c r="N20" s="93">
        <v>1804308</v>
      </c>
      <c r="O20" s="93">
        <v>17510280.199999999</v>
      </c>
      <c r="P20" s="93">
        <v>23217234.399999999</v>
      </c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</row>
    <row r="21" spans="1:33" ht="16.5" customHeight="1" x14ac:dyDescent="0.15">
      <c r="A21" s="102" t="s">
        <v>97</v>
      </c>
      <c r="B21" s="103">
        <v>3</v>
      </c>
      <c r="C21" s="104" t="s">
        <v>97</v>
      </c>
      <c r="D21" s="105">
        <v>345640.20000000007</v>
      </c>
      <c r="E21" s="106">
        <v>1756653.2</v>
      </c>
      <c r="F21" s="107">
        <v>1898360.9</v>
      </c>
      <c r="G21" s="108">
        <v>1520600.9</v>
      </c>
      <c r="H21" s="107">
        <v>5521255.1999999993</v>
      </c>
      <c r="I21" s="107">
        <v>1192528</v>
      </c>
      <c r="J21" s="107">
        <v>6713783.1999999993</v>
      </c>
      <c r="K21" s="107">
        <v>16615749</v>
      </c>
      <c r="L21" s="107">
        <v>935418.69999999972</v>
      </c>
      <c r="M21" s="107">
        <v>17551167.699999999</v>
      </c>
      <c r="N21" s="107">
        <v>2261515</v>
      </c>
      <c r="O21" s="107">
        <v>19812682.699999999</v>
      </c>
      <c r="P21" s="107">
        <v>26526465.899999999</v>
      </c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</row>
    <row r="22" spans="1:33" ht="16.5" customHeight="1" x14ac:dyDescent="0.15">
      <c r="A22" s="109" t="s">
        <v>99</v>
      </c>
      <c r="B22" s="110">
        <v>4</v>
      </c>
      <c r="C22" s="111" t="s">
        <v>2</v>
      </c>
      <c r="D22" s="112">
        <v>360001.5</v>
      </c>
      <c r="E22" s="113">
        <v>1206276.8</v>
      </c>
      <c r="F22" s="114">
        <v>1253897.6000000001</v>
      </c>
      <c r="G22" s="115">
        <v>1209240.8999999999</v>
      </c>
      <c r="H22" s="114">
        <v>4029416.8000000003</v>
      </c>
      <c r="I22" s="114">
        <v>1142224</v>
      </c>
      <c r="J22" s="114">
        <v>5171640.8000000007</v>
      </c>
      <c r="K22" s="114">
        <v>14995794</v>
      </c>
      <c r="L22" s="114">
        <v>697875.79999999981</v>
      </c>
      <c r="M22" s="114">
        <v>15693669.800000001</v>
      </c>
      <c r="N22" s="114">
        <v>2025134</v>
      </c>
      <c r="O22" s="114">
        <v>17718803.800000001</v>
      </c>
      <c r="P22" s="114">
        <v>22890444.600000001</v>
      </c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</row>
    <row r="23" spans="1:33" ht="16.5" customHeight="1" x14ac:dyDescent="0.15">
      <c r="A23" s="88" t="s">
        <v>97</v>
      </c>
      <c r="B23" s="89">
        <v>5</v>
      </c>
      <c r="C23" s="90" t="s">
        <v>97</v>
      </c>
      <c r="D23" s="91">
        <v>365522.8</v>
      </c>
      <c r="E23" s="92">
        <v>1810007.9</v>
      </c>
      <c r="F23" s="93">
        <v>1788121.6</v>
      </c>
      <c r="G23" s="94">
        <v>1407105.5</v>
      </c>
      <c r="H23" s="93">
        <v>5370757.7999999998</v>
      </c>
      <c r="I23" s="93">
        <v>1139225</v>
      </c>
      <c r="J23" s="93">
        <v>6509982.7999999998</v>
      </c>
      <c r="K23" s="93">
        <v>14835158</v>
      </c>
      <c r="L23" s="93">
        <v>508886.89999999985</v>
      </c>
      <c r="M23" s="93">
        <v>15344044.9</v>
      </c>
      <c r="N23" s="93">
        <v>1894211</v>
      </c>
      <c r="O23" s="93">
        <v>17238255.899999999</v>
      </c>
      <c r="P23" s="93">
        <v>23748238.699999999</v>
      </c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1:33" ht="16.5" customHeight="1" x14ac:dyDescent="0.15">
      <c r="A24" s="88" t="s">
        <v>97</v>
      </c>
      <c r="B24" s="89">
        <v>6</v>
      </c>
      <c r="C24" s="90" t="s">
        <v>97</v>
      </c>
      <c r="D24" s="91">
        <v>331675.90000000002</v>
      </c>
      <c r="E24" s="92">
        <v>1735706.2</v>
      </c>
      <c r="F24" s="93">
        <v>1758731.8</v>
      </c>
      <c r="G24" s="94">
        <v>1076721</v>
      </c>
      <c r="H24" s="93">
        <v>4902834.9000000004</v>
      </c>
      <c r="I24" s="93">
        <v>1012644</v>
      </c>
      <c r="J24" s="93">
        <v>5915478.9000000004</v>
      </c>
      <c r="K24" s="93">
        <v>14106776</v>
      </c>
      <c r="L24" s="93">
        <v>549619.1</v>
      </c>
      <c r="M24" s="93">
        <v>14656395.1</v>
      </c>
      <c r="N24" s="93">
        <v>2009583</v>
      </c>
      <c r="O24" s="93">
        <v>16665978.1</v>
      </c>
      <c r="P24" s="93">
        <v>22581457</v>
      </c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</row>
    <row r="25" spans="1:33" ht="16.5" customHeight="1" x14ac:dyDescent="0.15">
      <c r="A25" s="88" t="s">
        <v>97</v>
      </c>
      <c r="B25" s="89">
        <v>7</v>
      </c>
      <c r="C25" s="90" t="s">
        <v>97</v>
      </c>
      <c r="D25" s="91">
        <v>303298.5</v>
      </c>
      <c r="E25" s="92">
        <v>1262501.5</v>
      </c>
      <c r="F25" s="93">
        <v>1181736.3</v>
      </c>
      <c r="G25" s="94">
        <v>904403</v>
      </c>
      <c r="H25" s="93">
        <v>3651939.3</v>
      </c>
      <c r="I25" s="93">
        <v>806130</v>
      </c>
      <c r="J25" s="93">
        <v>4458069.3</v>
      </c>
      <c r="K25" s="93">
        <v>10656014</v>
      </c>
      <c r="L25" s="93">
        <v>528184.4</v>
      </c>
      <c r="M25" s="93">
        <v>11184198.4</v>
      </c>
      <c r="N25" s="93">
        <v>1813051</v>
      </c>
      <c r="O25" s="93">
        <v>12997249.4</v>
      </c>
      <c r="P25" s="93">
        <v>17455318.699999999</v>
      </c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1:33" ht="16.5" customHeight="1" x14ac:dyDescent="0.15">
      <c r="A26" s="116"/>
      <c r="B26" s="89">
        <v>8</v>
      </c>
      <c r="C26" s="117"/>
      <c r="D26" s="91">
        <v>364208</v>
      </c>
      <c r="E26" s="92">
        <v>1502852</v>
      </c>
      <c r="F26" s="118">
        <v>1582327</v>
      </c>
      <c r="G26" s="118">
        <v>1309074</v>
      </c>
      <c r="H26" s="118">
        <f>D26+E26+F26+G26</f>
        <v>4758461</v>
      </c>
      <c r="I26" s="118">
        <v>913371</v>
      </c>
      <c r="J26" s="118">
        <f>H26+I26</f>
        <v>5671832</v>
      </c>
      <c r="K26" s="118">
        <v>12683369</v>
      </c>
      <c r="L26" s="118">
        <v>685259</v>
      </c>
      <c r="M26" s="118">
        <f>K26+L26</f>
        <v>13368628</v>
      </c>
      <c r="N26" s="118">
        <v>2090199</v>
      </c>
      <c r="O26" s="118">
        <f>M26+N26</f>
        <v>15458827</v>
      </c>
      <c r="P26" s="93">
        <f>J26+O26</f>
        <v>21130659</v>
      </c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</row>
    <row r="27" spans="1:33" x14ac:dyDescent="0.15">
      <c r="A27" s="116"/>
      <c r="B27" s="89">
        <v>9</v>
      </c>
      <c r="C27" s="117"/>
      <c r="D27" s="91">
        <v>369156</v>
      </c>
      <c r="E27" s="119">
        <v>1459130</v>
      </c>
      <c r="F27" s="118">
        <v>1330255</v>
      </c>
      <c r="G27" s="118">
        <v>1081752</v>
      </c>
      <c r="H27" s="118">
        <f>D27+E27+F27+G27</f>
        <v>4240293</v>
      </c>
      <c r="I27" s="118">
        <v>920449</v>
      </c>
      <c r="J27" s="118">
        <f>H27+I27</f>
        <v>5160742</v>
      </c>
      <c r="K27" s="118">
        <v>13737972</v>
      </c>
      <c r="L27" s="118">
        <v>626921</v>
      </c>
      <c r="M27" s="118">
        <f>K27+L27</f>
        <v>14364893</v>
      </c>
      <c r="N27" s="118">
        <v>2121839</v>
      </c>
      <c r="O27" s="118">
        <f>M27+N27</f>
        <v>16486732</v>
      </c>
      <c r="P27" s="120">
        <f>J27+O27</f>
        <v>21647474</v>
      </c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</row>
    <row r="28" spans="1:33" x14ac:dyDescent="0.15">
      <c r="A28" s="116"/>
      <c r="B28" s="89">
        <v>10</v>
      </c>
      <c r="C28" s="121"/>
      <c r="D28" s="91">
        <v>359100</v>
      </c>
      <c r="E28" s="122">
        <v>1552074</v>
      </c>
      <c r="F28" s="93">
        <v>1624508</v>
      </c>
      <c r="G28" s="93">
        <v>1078532</v>
      </c>
      <c r="H28" s="93">
        <f>D28+E28+F28+G28</f>
        <v>4614214</v>
      </c>
      <c r="I28" s="93">
        <v>940328</v>
      </c>
      <c r="J28" s="93">
        <f>H28+I28</f>
        <v>5554542</v>
      </c>
      <c r="K28" s="93">
        <v>13714323</v>
      </c>
      <c r="L28" s="93">
        <v>562457</v>
      </c>
      <c r="M28" s="93">
        <f>K28+L28</f>
        <v>14276780</v>
      </c>
      <c r="N28" s="93">
        <v>1788711</v>
      </c>
      <c r="O28" s="93">
        <f>M28+N28</f>
        <v>16065491</v>
      </c>
      <c r="P28" s="120">
        <f>J28+O28</f>
        <v>21620033</v>
      </c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</row>
    <row r="29" spans="1:33" x14ac:dyDescent="0.15">
      <c r="A29" s="116"/>
      <c r="B29" s="89">
        <v>11</v>
      </c>
      <c r="C29" s="121"/>
      <c r="D29" s="91">
        <v>418218</v>
      </c>
      <c r="E29" s="94">
        <v>1530304</v>
      </c>
      <c r="F29" s="93">
        <v>1959533</v>
      </c>
      <c r="G29" s="93">
        <v>1365774</v>
      </c>
      <c r="H29" s="93">
        <f>D29+E29+F29+G29</f>
        <v>5273829</v>
      </c>
      <c r="I29" s="93">
        <v>1355429</v>
      </c>
      <c r="J29" s="93">
        <f>H29+I29</f>
        <v>6629258</v>
      </c>
      <c r="K29" s="93">
        <v>17760357</v>
      </c>
      <c r="L29" s="93">
        <v>664786</v>
      </c>
      <c r="M29" s="93">
        <f>K29+L29</f>
        <v>18425143</v>
      </c>
      <c r="N29" s="93">
        <v>2397446</v>
      </c>
      <c r="O29" s="93">
        <f>M29+N29</f>
        <v>20822589</v>
      </c>
      <c r="P29" s="120">
        <f>J29+O29</f>
        <v>27451847</v>
      </c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</row>
    <row r="30" spans="1:33" x14ac:dyDescent="0.15">
      <c r="A30" s="123"/>
      <c r="B30" s="96">
        <v>12</v>
      </c>
      <c r="C30" s="124"/>
      <c r="D30" s="98">
        <f>(収集データ量_首都圏!D30+収集データ量_近畿圏!D30+収集データ量_中京圏!D30)</f>
        <v>581732.30000000005</v>
      </c>
      <c r="E30" s="125">
        <f>(収集データ量_首都圏!E30+収集データ量_近畿圏!E30+収集データ量_中京圏!E30+収集データ量_九州地域!E30)</f>
        <v>2250857.2999999998</v>
      </c>
      <c r="F30" s="100">
        <f>(収集データ量_首都圏!F30+収集データ量_近畿圏!F30+収集データ量_中京圏!F30+収集データ量_九州地域!F30)</f>
        <v>1695095.2</v>
      </c>
      <c r="G30" s="100">
        <f>(収集データ量_首都圏!G30+収集データ量_近畿圏!G30+収集データ量_中京圏!G30+収集データ量_九州地域!G30)</f>
        <v>1138823.8999999999</v>
      </c>
      <c r="H30" s="100">
        <f>D30+E30+F30+G30</f>
        <v>5666508.6999999993</v>
      </c>
      <c r="I30" s="100">
        <f>(収集データ量_首都圏!I30+収集データ量_近畿圏!I30+収集データ量_中京圏!I30)</f>
        <v>1139339.6000000001</v>
      </c>
      <c r="J30" s="100">
        <f>H30+I30</f>
        <v>6805848.2999999989</v>
      </c>
      <c r="K30" s="100">
        <f>(収集データ量_首都圏!K30+収集データ量_近畿圏!K30+収集データ量_中京圏!K30+収集データ量_九州地域!K30)</f>
        <v>15029844.199999999</v>
      </c>
      <c r="L30" s="100">
        <f>(収集データ量_首都圏!L30+収集データ量_近畿圏!L30+収集データ量_中京圏!L30)</f>
        <v>501269.1</v>
      </c>
      <c r="M30" s="100">
        <f>K30+L30</f>
        <v>15531113.299999999</v>
      </c>
      <c r="N30" s="100">
        <f>(収集データ量_首都圏!N30+収集データ量_近畿圏!N30+収集データ量_中京圏!N30)</f>
        <v>2228202.5999999996</v>
      </c>
      <c r="O30" s="100">
        <f>M30+N30</f>
        <v>17759315.899999999</v>
      </c>
      <c r="P30" s="126">
        <f>J30+O30</f>
        <v>24565164.199999996</v>
      </c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1:33" x14ac:dyDescent="0.15">
      <c r="A31" s="127"/>
      <c r="B31" s="127"/>
      <c r="C31" s="128" t="s">
        <v>100</v>
      </c>
      <c r="D31" s="129" t="s">
        <v>101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1:33" x14ac:dyDescent="0.15"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 x14ac:dyDescent="0.15">
      <c r="D33" s="130"/>
      <c r="E33" s="130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 x14ac:dyDescent="0.15"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 x14ac:dyDescent="0.15">
      <c r="D35" s="117"/>
      <c r="E35" s="119"/>
      <c r="F35" s="119"/>
      <c r="G35" s="119"/>
      <c r="H35" s="119"/>
      <c r="I35" s="119"/>
      <c r="J35" s="119"/>
      <c r="K35" s="119"/>
      <c r="L35" s="119"/>
      <c r="M35" s="119"/>
      <c r="N35" s="132"/>
      <c r="O35" s="119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 x14ac:dyDescent="0.15">
      <c r="D36" s="130"/>
      <c r="E36" s="133"/>
      <c r="F36" s="133"/>
      <c r="G36" s="133"/>
      <c r="H36" s="119"/>
      <c r="I36" s="132"/>
      <c r="J36" s="119"/>
      <c r="K36" s="119"/>
      <c r="L36" s="132"/>
      <c r="M36" s="119"/>
      <c r="N36" s="134"/>
      <c r="O36" s="119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 x14ac:dyDescent="0.15">
      <c r="D37" s="132"/>
      <c r="E37" s="134"/>
      <c r="F37" s="134"/>
      <c r="G37" s="134"/>
      <c r="H37" s="119"/>
      <c r="I37" s="134"/>
      <c r="J37" s="119"/>
      <c r="K37" s="119"/>
      <c r="L37" s="134"/>
      <c r="M37" s="119"/>
      <c r="N37" s="131"/>
      <c r="O37" s="119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 x14ac:dyDescent="0.15">
      <c r="D38" s="134"/>
      <c r="E38" s="131"/>
      <c r="F38" s="131"/>
      <c r="G38" s="131"/>
      <c r="H38" s="119"/>
      <c r="I38" s="131"/>
      <c r="J38" s="119"/>
      <c r="K38" s="119"/>
      <c r="L38" s="131"/>
      <c r="M38" s="119"/>
      <c r="N38" s="130"/>
      <c r="O38" s="119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 x14ac:dyDescent="0.15">
      <c r="D39" s="130"/>
      <c r="E39" s="133"/>
      <c r="F39" s="133"/>
      <c r="G39" s="133"/>
      <c r="H39" s="65"/>
      <c r="I39" s="130"/>
      <c r="J39" s="65"/>
      <c r="K39" s="132"/>
      <c r="L39" s="130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 x14ac:dyDescent="0.15">
      <c r="D40" s="65"/>
      <c r="E40" s="130"/>
      <c r="F40" s="130"/>
      <c r="G40" s="130"/>
      <c r="H40" s="65"/>
      <c r="I40" s="65"/>
      <c r="J40" s="65"/>
      <c r="K40" s="130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 x14ac:dyDescent="0.15"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 x14ac:dyDescent="0.15"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 x14ac:dyDescent="0.15"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 x14ac:dyDescent="0.15"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 x14ac:dyDescent="0.15"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 x14ac:dyDescent="0.15"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 x14ac:dyDescent="0.15"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 x14ac:dyDescent="0.15"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17:33" x14ac:dyDescent="0.15"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17:33" x14ac:dyDescent="0.15"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17:33" x14ac:dyDescent="0.15"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17:33" x14ac:dyDescent="0.15"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</sheetData>
  <mergeCells count="5">
    <mergeCell ref="D4:H4"/>
    <mergeCell ref="K4:M4"/>
    <mergeCell ref="D5:E5"/>
    <mergeCell ref="H5:H6"/>
    <mergeCell ref="M5:M6"/>
  </mergeCells>
  <phoneticPr fontId="5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Y45"/>
  <sheetViews>
    <sheetView zoomScale="75" workbookViewId="0"/>
  </sheetViews>
  <sheetFormatPr defaultColWidth="7.5" defaultRowHeight="12" x14ac:dyDescent="0.15"/>
  <cols>
    <col min="1" max="1" width="1.625" style="317" customWidth="1"/>
    <col min="2" max="2" width="4.625" style="317" customWidth="1"/>
    <col min="3" max="4" width="2.875" style="317" customWidth="1"/>
    <col min="5" max="7" width="5.875" style="317" customWidth="1"/>
    <col min="8" max="8" width="8.125" style="317" customWidth="1"/>
    <col min="9" max="11" width="5.875" style="317" customWidth="1"/>
    <col min="12" max="12" width="8.125" style="317" customWidth="1"/>
    <col min="13" max="15" width="5.875" style="317" customWidth="1"/>
    <col min="16" max="16" width="8.125" style="317" customWidth="1"/>
    <col min="17" max="19" width="5.875" style="317" customWidth="1"/>
    <col min="20" max="20" width="8.125" style="317" customWidth="1"/>
    <col min="21" max="23" width="5.875" style="317" customWidth="1"/>
    <col min="24" max="24" width="8.125" style="317" customWidth="1"/>
    <col min="25" max="16384" width="7.5" style="317"/>
  </cols>
  <sheetData>
    <row r="1" spans="2:25" ht="15" customHeight="1" x14ac:dyDescent="0.15">
      <c r="B1" s="376"/>
      <c r="C1" s="376"/>
      <c r="D1" s="376"/>
    </row>
    <row r="2" spans="2:25" ht="12.75" customHeight="1" x14ac:dyDescent="0.15">
      <c r="B2" s="317" t="str">
        <f>近乳23!B2</f>
        <v>(3)乳牛チルド「2」の品目別価格　（つづき）</v>
      </c>
      <c r="C2" s="322"/>
      <c r="D2" s="322"/>
    </row>
    <row r="3" spans="2:25" ht="12.75" customHeight="1" x14ac:dyDescent="0.15">
      <c r="B3" s="322"/>
      <c r="C3" s="322"/>
      <c r="D3" s="322"/>
      <c r="X3" s="378" t="s">
        <v>170</v>
      </c>
    </row>
    <row r="4" spans="2:25" ht="3.75" customHeight="1" x14ac:dyDescent="0.15">
      <c r="B4" s="326"/>
      <c r="C4" s="326"/>
      <c r="D4" s="326"/>
      <c r="E4" s="326"/>
      <c r="F4" s="320"/>
      <c r="I4" s="326"/>
      <c r="J4" s="320"/>
      <c r="M4" s="326"/>
      <c r="N4" s="326"/>
      <c r="O4" s="326"/>
      <c r="P4" s="326"/>
      <c r="Q4" s="326"/>
      <c r="R4" s="326"/>
      <c r="S4" s="326"/>
      <c r="T4" s="326"/>
    </row>
    <row r="5" spans="2:25" ht="12.75" customHeight="1" x14ac:dyDescent="0.15">
      <c r="B5" s="329"/>
      <c r="C5" s="330" t="s">
        <v>278</v>
      </c>
      <c r="D5" s="331"/>
      <c r="E5" s="332" t="s">
        <v>121</v>
      </c>
      <c r="F5" s="333"/>
      <c r="G5" s="333"/>
      <c r="H5" s="334"/>
      <c r="I5" s="332" t="s">
        <v>305</v>
      </c>
      <c r="J5" s="333"/>
      <c r="K5" s="333"/>
      <c r="L5" s="334"/>
      <c r="M5" s="332" t="s">
        <v>131</v>
      </c>
      <c r="N5" s="333"/>
      <c r="O5" s="333"/>
      <c r="P5" s="334"/>
      <c r="Q5" s="332" t="s">
        <v>306</v>
      </c>
      <c r="R5" s="333"/>
      <c r="S5" s="333"/>
      <c r="T5" s="334"/>
      <c r="U5" s="332" t="s">
        <v>307</v>
      </c>
      <c r="V5" s="333"/>
      <c r="W5" s="333"/>
      <c r="X5" s="334"/>
    </row>
    <row r="6" spans="2:25" ht="12.75" customHeight="1" x14ac:dyDescent="0.15">
      <c r="B6" s="335" t="s">
        <v>281</v>
      </c>
      <c r="C6" s="336"/>
      <c r="D6" s="337"/>
      <c r="E6" s="338" t="s">
        <v>125</v>
      </c>
      <c r="F6" s="339" t="s">
        <v>126</v>
      </c>
      <c r="G6" s="340" t="s">
        <v>127</v>
      </c>
      <c r="H6" s="339" t="s">
        <v>128</v>
      </c>
      <c r="I6" s="338" t="s">
        <v>125</v>
      </c>
      <c r="J6" s="339" t="s">
        <v>126</v>
      </c>
      <c r="K6" s="340" t="s">
        <v>127</v>
      </c>
      <c r="L6" s="339" t="s">
        <v>128</v>
      </c>
      <c r="M6" s="338" t="s">
        <v>125</v>
      </c>
      <c r="N6" s="339" t="s">
        <v>126</v>
      </c>
      <c r="O6" s="340" t="s">
        <v>127</v>
      </c>
      <c r="P6" s="339" t="s">
        <v>128</v>
      </c>
      <c r="Q6" s="338" t="s">
        <v>125</v>
      </c>
      <c r="R6" s="339" t="s">
        <v>126</v>
      </c>
      <c r="S6" s="340" t="s">
        <v>127</v>
      </c>
      <c r="T6" s="339" t="s">
        <v>128</v>
      </c>
      <c r="U6" s="338" t="s">
        <v>125</v>
      </c>
      <c r="V6" s="339" t="s">
        <v>126</v>
      </c>
      <c r="W6" s="340" t="s">
        <v>127</v>
      </c>
      <c r="X6" s="339" t="s">
        <v>128</v>
      </c>
    </row>
    <row r="7" spans="2:25" ht="12.75" customHeight="1" x14ac:dyDescent="0.15">
      <c r="B7" s="341"/>
      <c r="C7" s="326"/>
      <c r="D7" s="342"/>
      <c r="E7" s="343"/>
      <c r="F7" s="344"/>
      <c r="G7" s="345" t="s">
        <v>129</v>
      </c>
      <c r="H7" s="344"/>
      <c r="I7" s="343"/>
      <c r="J7" s="344"/>
      <c r="K7" s="345" t="s">
        <v>129</v>
      </c>
      <c r="L7" s="344"/>
      <c r="M7" s="343"/>
      <c r="N7" s="344"/>
      <c r="O7" s="345" t="s">
        <v>129</v>
      </c>
      <c r="P7" s="344"/>
      <c r="Q7" s="343"/>
      <c r="R7" s="344"/>
      <c r="S7" s="345" t="s">
        <v>129</v>
      </c>
      <c r="T7" s="344"/>
      <c r="U7" s="343"/>
      <c r="V7" s="344"/>
      <c r="W7" s="345" t="s">
        <v>129</v>
      </c>
      <c r="X7" s="344"/>
    </row>
    <row r="8" spans="2:25" s="414" customFormat="1" ht="12.75" customHeight="1" x14ac:dyDescent="0.15">
      <c r="B8" s="352" t="s">
        <v>95</v>
      </c>
      <c r="C8" s="323">
        <v>18</v>
      </c>
      <c r="D8" s="317" t="s">
        <v>96</v>
      </c>
      <c r="E8" s="349">
        <v>930</v>
      </c>
      <c r="F8" s="350">
        <v>1103</v>
      </c>
      <c r="G8" s="351">
        <v>1012</v>
      </c>
      <c r="H8" s="350">
        <v>15366</v>
      </c>
      <c r="I8" s="349" t="s">
        <v>282</v>
      </c>
      <c r="J8" s="350" t="s">
        <v>282</v>
      </c>
      <c r="K8" s="351" t="s">
        <v>282</v>
      </c>
      <c r="L8" s="350" t="s">
        <v>282</v>
      </c>
      <c r="M8" s="349" t="s">
        <v>282</v>
      </c>
      <c r="N8" s="350" t="s">
        <v>282</v>
      </c>
      <c r="O8" s="351" t="s">
        <v>282</v>
      </c>
      <c r="P8" s="350">
        <v>233</v>
      </c>
      <c r="Q8" s="349">
        <v>2730</v>
      </c>
      <c r="R8" s="350">
        <v>2940</v>
      </c>
      <c r="S8" s="351">
        <v>2785</v>
      </c>
      <c r="T8" s="350">
        <v>1371</v>
      </c>
      <c r="U8" s="349">
        <v>3255</v>
      </c>
      <c r="V8" s="350">
        <v>3633</v>
      </c>
      <c r="W8" s="351">
        <v>3508</v>
      </c>
      <c r="X8" s="350">
        <v>5072</v>
      </c>
      <c r="Y8" s="317"/>
    </row>
    <row r="9" spans="2:25" s="414" customFormat="1" ht="12.75" customHeight="1" x14ac:dyDescent="0.15">
      <c r="B9" s="352"/>
      <c r="C9" s="323">
        <v>19</v>
      </c>
      <c r="D9" s="317"/>
      <c r="E9" s="353">
        <v>735</v>
      </c>
      <c r="F9" s="354">
        <v>1365</v>
      </c>
      <c r="G9" s="355">
        <v>924</v>
      </c>
      <c r="H9" s="354">
        <v>186072</v>
      </c>
      <c r="I9" s="353" t="s">
        <v>282</v>
      </c>
      <c r="J9" s="354" t="s">
        <v>282</v>
      </c>
      <c r="K9" s="355" t="s">
        <v>282</v>
      </c>
      <c r="L9" s="354" t="s">
        <v>282</v>
      </c>
      <c r="M9" s="353">
        <v>2730</v>
      </c>
      <c r="N9" s="354">
        <v>3360</v>
      </c>
      <c r="O9" s="355">
        <v>2984</v>
      </c>
      <c r="P9" s="354">
        <v>12160</v>
      </c>
      <c r="Q9" s="353">
        <v>2310</v>
      </c>
      <c r="R9" s="354">
        <v>2940</v>
      </c>
      <c r="S9" s="355">
        <v>2596</v>
      </c>
      <c r="T9" s="354">
        <v>19560</v>
      </c>
      <c r="U9" s="353">
        <v>2730</v>
      </c>
      <c r="V9" s="354">
        <v>3633</v>
      </c>
      <c r="W9" s="355">
        <v>3062</v>
      </c>
      <c r="X9" s="354">
        <v>44592</v>
      </c>
      <c r="Y9" s="317"/>
    </row>
    <row r="10" spans="2:25" s="414" customFormat="1" ht="12.75" customHeight="1" x14ac:dyDescent="0.15">
      <c r="B10" s="352"/>
      <c r="C10" s="323">
        <v>20</v>
      </c>
      <c r="D10" s="320"/>
      <c r="E10" s="353">
        <v>735</v>
      </c>
      <c r="F10" s="354">
        <v>1155</v>
      </c>
      <c r="G10" s="355">
        <v>884</v>
      </c>
      <c r="H10" s="354">
        <v>166988</v>
      </c>
      <c r="I10" s="353" t="s">
        <v>282</v>
      </c>
      <c r="J10" s="354" t="s">
        <v>282</v>
      </c>
      <c r="K10" s="355" t="s">
        <v>282</v>
      </c>
      <c r="L10" s="354" t="s">
        <v>282</v>
      </c>
      <c r="M10" s="353">
        <v>2310</v>
      </c>
      <c r="N10" s="354">
        <v>3360</v>
      </c>
      <c r="O10" s="355">
        <v>2727</v>
      </c>
      <c r="P10" s="354">
        <v>17585</v>
      </c>
      <c r="Q10" s="353">
        <v>2100</v>
      </c>
      <c r="R10" s="354">
        <v>2625</v>
      </c>
      <c r="S10" s="355">
        <v>2393</v>
      </c>
      <c r="T10" s="354">
        <v>19718</v>
      </c>
      <c r="U10" s="353">
        <v>2352</v>
      </c>
      <c r="V10" s="354">
        <v>3255</v>
      </c>
      <c r="W10" s="355">
        <v>2757</v>
      </c>
      <c r="X10" s="354">
        <v>57802</v>
      </c>
      <c r="Y10" s="317"/>
    </row>
    <row r="11" spans="2:25" s="414" customFormat="1" ht="12.75" customHeight="1" x14ac:dyDescent="0.15">
      <c r="B11" s="356"/>
      <c r="C11" s="387">
        <v>21</v>
      </c>
      <c r="D11" s="326"/>
      <c r="E11" s="357">
        <v>735</v>
      </c>
      <c r="F11" s="358">
        <v>1213</v>
      </c>
      <c r="G11" s="359">
        <v>887</v>
      </c>
      <c r="H11" s="358">
        <v>139346</v>
      </c>
      <c r="I11" s="357" t="s">
        <v>282</v>
      </c>
      <c r="J11" s="358" t="s">
        <v>282</v>
      </c>
      <c r="K11" s="359" t="s">
        <v>282</v>
      </c>
      <c r="L11" s="358" t="s">
        <v>282</v>
      </c>
      <c r="M11" s="357">
        <v>2310</v>
      </c>
      <c r="N11" s="358">
        <v>3150</v>
      </c>
      <c r="O11" s="359">
        <v>2626</v>
      </c>
      <c r="P11" s="358">
        <v>26880</v>
      </c>
      <c r="Q11" s="357">
        <v>1890</v>
      </c>
      <c r="R11" s="358">
        <v>2647</v>
      </c>
      <c r="S11" s="359">
        <v>2289</v>
      </c>
      <c r="T11" s="358">
        <v>12840</v>
      </c>
      <c r="U11" s="357">
        <v>2310</v>
      </c>
      <c r="V11" s="358">
        <v>3255</v>
      </c>
      <c r="W11" s="359">
        <v>2742</v>
      </c>
      <c r="X11" s="358">
        <v>38690</v>
      </c>
      <c r="Y11" s="317"/>
    </row>
    <row r="12" spans="2:25" s="414" customFormat="1" ht="12.75" customHeight="1" x14ac:dyDescent="0.15">
      <c r="B12" s="352"/>
      <c r="C12" s="323">
        <v>12</v>
      </c>
      <c r="D12" s="328"/>
      <c r="E12" s="353">
        <v>787</v>
      </c>
      <c r="F12" s="354">
        <v>998</v>
      </c>
      <c r="G12" s="355">
        <v>838</v>
      </c>
      <c r="H12" s="354">
        <v>9179</v>
      </c>
      <c r="I12" s="353" t="s">
        <v>282</v>
      </c>
      <c r="J12" s="354" t="s">
        <v>282</v>
      </c>
      <c r="K12" s="355" t="s">
        <v>282</v>
      </c>
      <c r="L12" s="354" t="s">
        <v>282</v>
      </c>
      <c r="M12" s="353">
        <v>2625</v>
      </c>
      <c r="N12" s="354">
        <v>2993</v>
      </c>
      <c r="O12" s="355">
        <v>2760</v>
      </c>
      <c r="P12" s="354">
        <v>2131</v>
      </c>
      <c r="Q12" s="353" t="s">
        <v>282</v>
      </c>
      <c r="R12" s="354" t="s">
        <v>282</v>
      </c>
      <c r="S12" s="355" t="s">
        <v>282</v>
      </c>
      <c r="T12" s="354">
        <v>1102</v>
      </c>
      <c r="U12" s="353" t="s">
        <v>282</v>
      </c>
      <c r="V12" s="354" t="s">
        <v>282</v>
      </c>
      <c r="W12" s="355" t="s">
        <v>282</v>
      </c>
      <c r="X12" s="354">
        <v>2384</v>
      </c>
    </row>
    <row r="13" spans="2:25" s="414" customFormat="1" ht="12.75" customHeight="1" x14ac:dyDescent="0.15">
      <c r="B13" s="352" t="s">
        <v>99</v>
      </c>
      <c r="C13" s="323">
        <v>1</v>
      </c>
      <c r="D13" s="328" t="s">
        <v>2</v>
      </c>
      <c r="E13" s="353">
        <v>840</v>
      </c>
      <c r="F13" s="354">
        <v>1050</v>
      </c>
      <c r="G13" s="355">
        <v>914</v>
      </c>
      <c r="H13" s="354">
        <v>6882</v>
      </c>
      <c r="I13" s="353" t="s">
        <v>282</v>
      </c>
      <c r="J13" s="354" t="s">
        <v>282</v>
      </c>
      <c r="K13" s="355" t="s">
        <v>282</v>
      </c>
      <c r="L13" s="354" t="s">
        <v>282</v>
      </c>
      <c r="M13" s="353">
        <v>2520</v>
      </c>
      <c r="N13" s="354">
        <v>2940</v>
      </c>
      <c r="O13" s="355">
        <v>2703</v>
      </c>
      <c r="P13" s="354">
        <v>2203</v>
      </c>
      <c r="Q13" s="353" t="s">
        <v>282</v>
      </c>
      <c r="R13" s="354" t="s">
        <v>282</v>
      </c>
      <c r="S13" s="355" t="s">
        <v>282</v>
      </c>
      <c r="T13" s="354">
        <v>841</v>
      </c>
      <c r="U13" s="353" t="s">
        <v>282</v>
      </c>
      <c r="V13" s="354" t="s">
        <v>282</v>
      </c>
      <c r="W13" s="355" t="s">
        <v>282</v>
      </c>
      <c r="X13" s="354">
        <v>2406</v>
      </c>
    </row>
    <row r="14" spans="2:25" s="414" customFormat="1" ht="12.75" customHeight="1" x14ac:dyDescent="0.15">
      <c r="B14" s="352"/>
      <c r="C14" s="323">
        <v>2</v>
      </c>
      <c r="D14" s="328"/>
      <c r="E14" s="353">
        <v>840</v>
      </c>
      <c r="F14" s="354">
        <v>1050</v>
      </c>
      <c r="G14" s="355">
        <v>949</v>
      </c>
      <c r="H14" s="354">
        <v>10351</v>
      </c>
      <c r="I14" s="353" t="s">
        <v>282</v>
      </c>
      <c r="J14" s="354" t="s">
        <v>282</v>
      </c>
      <c r="K14" s="355" t="s">
        <v>282</v>
      </c>
      <c r="L14" s="354" t="s">
        <v>282</v>
      </c>
      <c r="M14" s="353">
        <v>2415</v>
      </c>
      <c r="N14" s="354">
        <v>2783</v>
      </c>
      <c r="O14" s="355">
        <v>2591</v>
      </c>
      <c r="P14" s="354">
        <v>1110</v>
      </c>
      <c r="Q14" s="353" t="s">
        <v>282</v>
      </c>
      <c r="R14" s="354" t="s">
        <v>282</v>
      </c>
      <c r="S14" s="355" t="s">
        <v>282</v>
      </c>
      <c r="T14" s="354">
        <v>968</v>
      </c>
      <c r="U14" s="353" t="s">
        <v>282</v>
      </c>
      <c r="V14" s="354" t="s">
        <v>282</v>
      </c>
      <c r="W14" s="355" t="s">
        <v>282</v>
      </c>
      <c r="X14" s="354">
        <v>3806</v>
      </c>
    </row>
    <row r="15" spans="2:25" s="414" customFormat="1" ht="12.75" customHeight="1" x14ac:dyDescent="0.15">
      <c r="B15" s="352"/>
      <c r="C15" s="323">
        <v>3</v>
      </c>
      <c r="D15" s="328"/>
      <c r="E15" s="353">
        <v>893</v>
      </c>
      <c r="F15" s="354">
        <v>1155</v>
      </c>
      <c r="G15" s="355">
        <v>1004</v>
      </c>
      <c r="H15" s="354">
        <v>12079</v>
      </c>
      <c r="I15" s="353" t="s">
        <v>282</v>
      </c>
      <c r="J15" s="354" t="s">
        <v>282</v>
      </c>
      <c r="K15" s="355" t="s">
        <v>282</v>
      </c>
      <c r="L15" s="354" t="s">
        <v>282</v>
      </c>
      <c r="M15" s="353">
        <v>2415</v>
      </c>
      <c r="N15" s="354">
        <v>2730</v>
      </c>
      <c r="O15" s="355">
        <v>2541</v>
      </c>
      <c r="P15" s="354">
        <v>2132</v>
      </c>
      <c r="Q15" s="353">
        <v>2279</v>
      </c>
      <c r="R15" s="354">
        <v>2520</v>
      </c>
      <c r="S15" s="355">
        <v>2339</v>
      </c>
      <c r="T15" s="354">
        <v>2361</v>
      </c>
      <c r="U15" s="353">
        <v>2520</v>
      </c>
      <c r="V15" s="354">
        <v>2835</v>
      </c>
      <c r="W15" s="355">
        <v>2636</v>
      </c>
      <c r="X15" s="354">
        <v>5794</v>
      </c>
    </row>
    <row r="16" spans="2:25" s="414" customFormat="1" ht="12.75" customHeight="1" x14ac:dyDescent="0.15">
      <c r="B16" s="352"/>
      <c r="C16" s="323">
        <v>4</v>
      </c>
      <c r="D16" s="328"/>
      <c r="E16" s="353">
        <v>998</v>
      </c>
      <c r="F16" s="354">
        <v>1155</v>
      </c>
      <c r="G16" s="355">
        <v>1061</v>
      </c>
      <c r="H16" s="354">
        <v>8781</v>
      </c>
      <c r="I16" s="353" t="s">
        <v>282</v>
      </c>
      <c r="J16" s="354" t="s">
        <v>282</v>
      </c>
      <c r="K16" s="355" t="s">
        <v>282</v>
      </c>
      <c r="L16" s="354" t="s">
        <v>282</v>
      </c>
      <c r="M16" s="353">
        <v>2625</v>
      </c>
      <c r="N16" s="354">
        <v>2993</v>
      </c>
      <c r="O16" s="355">
        <v>2817</v>
      </c>
      <c r="P16" s="354">
        <v>2671</v>
      </c>
      <c r="Q16" s="353">
        <v>2279</v>
      </c>
      <c r="R16" s="354">
        <v>2625</v>
      </c>
      <c r="S16" s="355">
        <v>2326</v>
      </c>
      <c r="T16" s="354">
        <v>2299</v>
      </c>
      <c r="U16" s="353" t="s">
        <v>282</v>
      </c>
      <c r="V16" s="354" t="s">
        <v>282</v>
      </c>
      <c r="W16" s="355" t="s">
        <v>282</v>
      </c>
      <c r="X16" s="354">
        <v>2461</v>
      </c>
    </row>
    <row r="17" spans="2:25" s="414" customFormat="1" ht="12.75" customHeight="1" x14ac:dyDescent="0.15">
      <c r="B17" s="352"/>
      <c r="C17" s="323">
        <v>5</v>
      </c>
      <c r="D17" s="328"/>
      <c r="E17" s="353">
        <v>893</v>
      </c>
      <c r="F17" s="354">
        <v>1155</v>
      </c>
      <c r="G17" s="360">
        <v>973</v>
      </c>
      <c r="H17" s="354">
        <v>7546</v>
      </c>
      <c r="I17" s="353" t="s">
        <v>282</v>
      </c>
      <c r="J17" s="354" t="s">
        <v>282</v>
      </c>
      <c r="K17" s="355" t="s">
        <v>282</v>
      </c>
      <c r="L17" s="354" t="s">
        <v>282</v>
      </c>
      <c r="M17" s="353">
        <v>2625</v>
      </c>
      <c r="N17" s="354">
        <v>2993</v>
      </c>
      <c r="O17" s="360">
        <v>2786</v>
      </c>
      <c r="P17" s="354">
        <v>1698</v>
      </c>
      <c r="Q17" s="353" t="s">
        <v>282</v>
      </c>
      <c r="R17" s="354" t="s">
        <v>282</v>
      </c>
      <c r="S17" s="355" t="s">
        <v>282</v>
      </c>
      <c r="T17" s="354">
        <v>1948</v>
      </c>
      <c r="U17" s="353" t="s">
        <v>282</v>
      </c>
      <c r="V17" s="354" t="s">
        <v>282</v>
      </c>
      <c r="W17" s="355" t="s">
        <v>282</v>
      </c>
      <c r="X17" s="354">
        <v>2026</v>
      </c>
    </row>
    <row r="18" spans="2:25" s="414" customFormat="1" ht="12.75" customHeight="1" x14ac:dyDescent="0.15">
      <c r="B18" s="352"/>
      <c r="C18" s="323">
        <v>6</v>
      </c>
      <c r="D18" s="328"/>
      <c r="E18" s="353">
        <v>852</v>
      </c>
      <c r="F18" s="354">
        <v>1103</v>
      </c>
      <c r="G18" s="360">
        <v>906</v>
      </c>
      <c r="H18" s="354">
        <v>10821</v>
      </c>
      <c r="I18" s="353" t="s">
        <v>282</v>
      </c>
      <c r="J18" s="354" t="s">
        <v>282</v>
      </c>
      <c r="K18" s="355" t="s">
        <v>282</v>
      </c>
      <c r="L18" s="354" t="s">
        <v>282</v>
      </c>
      <c r="M18" s="353">
        <v>2573</v>
      </c>
      <c r="N18" s="354">
        <v>2993</v>
      </c>
      <c r="O18" s="360">
        <v>2676</v>
      </c>
      <c r="P18" s="354">
        <v>1918</v>
      </c>
      <c r="Q18" s="353">
        <v>2279</v>
      </c>
      <c r="R18" s="354">
        <v>2625</v>
      </c>
      <c r="S18" s="355">
        <v>2333</v>
      </c>
      <c r="T18" s="354">
        <v>2641</v>
      </c>
      <c r="U18" s="353">
        <v>2783</v>
      </c>
      <c r="V18" s="354">
        <v>3150</v>
      </c>
      <c r="W18" s="355">
        <v>2868</v>
      </c>
      <c r="X18" s="354">
        <v>4518</v>
      </c>
    </row>
    <row r="19" spans="2:25" ht="12.75" customHeight="1" x14ac:dyDescent="0.15">
      <c r="B19" s="352"/>
      <c r="C19" s="323">
        <v>7</v>
      </c>
      <c r="D19" s="328"/>
      <c r="E19" s="353">
        <v>819</v>
      </c>
      <c r="F19" s="354">
        <v>1050</v>
      </c>
      <c r="G19" s="360">
        <v>909</v>
      </c>
      <c r="H19" s="354">
        <v>9332</v>
      </c>
      <c r="I19" s="353" t="s">
        <v>282</v>
      </c>
      <c r="J19" s="354" t="s">
        <v>282</v>
      </c>
      <c r="K19" s="355" t="s">
        <v>282</v>
      </c>
      <c r="L19" s="354" t="s">
        <v>282</v>
      </c>
      <c r="M19" s="353">
        <v>2520</v>
      </c>
      <c r="N19" s="354">
        <v>2940</v>
      </c>
      <c r="O19" s="360">
        <v>2684</v>
      </c>
      <c r="P19" s="354">
        <v>1691</v>
      </c>
      <c r="Q19" s="353">
        <v>2100</v>
      </c>
      <c r="R19" s="354">
        <v>2415</v>
      </c>
      <c r="S19" s="355">
        <v>2341</v>
      </c>
      <c r="T19" s="354">
        <v>1132</v>
      </c>
      <c r="U19" s="353">
        <v>2835</v>
      </c>
      <c r="V19" s="354">
        <v>3150</v>
      </c>
      <c r="W19" s="355">
        <v>2883</v>
      </c>
      <c r="X19" s="354">
        <v>2962</v>
      </c>
    </row>
    <row r="20" spans="2:25" ht="12.75" customHeight="1" x14ac:dyDescent="0.15">
      <c r="B20" s="352"/>
      <c r="C20" s="323">
        <v>8</v>
      </c>
      <c r="D20" s="328"/>
      <c r="E20" s="353">
        <v>788</v>
      </c>
      <c r="F20" s="354">
        <v>1050</v>
      </c>
      <c r="G20" s="360">
        <v>909</v>
      </c>
      <c r="H20" s="354">
        <v>7606</v>
      </c>
      <c r="I20" s="353" t="s">
        <v>282</v>
      </c>
      <c r="J20" s="354" t="s">
        <v>282</v>
      </c>
      <c r="K20" s="355" t="s">
        <v>282</v>
      </c>
      <c r="L20" s="354" t="s">
        <v>282</v>
      </c>
      <c r="M20" s="353">
        <v>2520</v>
      </c>
      <c r="N20" s="354">
        <v>2940</v>
      </c>
      <c r="O20" s="360">
        <v>2789</v>
      </c>
      <c r="P20" s="354">
        <v>1343</v>
      </c>
      <c r="Q20" s="353">
        <v>2232</v>
      </c>
      <c r="R20" s="354">
        <v>2415</v>
      </c>
      <c r="S20" s="355">
        <v>2335</v>
      </c>
      <c r="T20" s="354">
        <v>1486</v>
      </c>
      <c r="U20" s="353">
        <v>2835</v>
      </c>
      <c r="V20" s="354">
        <v>3255</v>
      </c>
      <c r="W20" s="355">
        <v>2921</v>
      </c>
      <c r="X20" s="354">
        <v>2673</v>
      </c>
    </row>
    <row r="21" spans="2:25" ht="12.75" customHeight="1" x14ac:dyDescent="0.15">
      <c r="B21" s="352"/>
      <c r="C21" s="323">
        <v>9</v>
      </c>
      <c r="D21" s="328"/>
      <c r="E21" s="353">
        <v>788</v>
      </c>
      <c r="F21" s="354">
        <v>998</v>
      </c>
      <c r="G21" s="360">
        <v>882</v>
      </c>
      <c r="H21" s="354">
        <v>12913</v>
      </c>
      <c r="I21" s="353" t="s">
        <v>282</v>
      </c>
      <c r="J21" s="354" t="s">
        <v>282</v>
      </c>
      <c r="K21" s="355" t="s">
        <v>282</v>
      </c>
      <c r="L21" s="354" t="s">
        <v>282</v>
      </c>
      <c r="M21" s="353">
        <v>2520</v>
      </c>
      <c r="N21" s="354">
        <v>2940</v>
      </c>
      <c r="O21" s="360">
        <v>2799</v>
      </c>
      <c r="P21" s="354">
        <v>2219</v>
      </c>
      <c r="Q21" s="353">
        <v>2310</v>
      </c>
      <c r="R21" s="354">
        <v>2465</v>
      </c>
      <c r="S21" s="355">
        <v>2370</v>
      </c>
      <c r="T21" s="354">
        <v>1333</v>
      </c>
      <c r="U21" s="353">
        <v>2835</v>
      </c>
      <c r="V21" s="354">
        <v>3150</v>
      </c>
      <c r="W21" s="355">
        <v>2913</v>
      </c>
      <c r="X21" s="354">
        <v>3698</v>
      </c>
    </row>
    <row r="22" spans="2:25" ht="12.75" customHeight="1" x14ac:dyDescent="0.15">
      <c r="B22" s="352"/>
      <c r="C22" s="323">
        <v>10</v>
      </c>
      <c r="D22" s="328"/>
      <c r="E22" s="354">
        <v>735</v>
      </c>
      <c r="F22" s="354">
        <v>997.5</v>
      </c>
      <c r="G22" s="354">
        <v>812.99823088663788</v>
      </c>
      <c r="H22" s="354">
        <v>13488.2</v>
      </c>
      <c r="I22" s="354">
        <v>0</v>
      </c>
      <c r="J22" s="354">
        <v>0</v>
      </c>
      <c r="K22" s="354">
        <v>0</v>
      </c>
      <c r="L22" s="354">
        <v>0</v>
      </c>
      <c r="M22" s="354">
        <v>2520</v>
      </c>
      <c r="N22" s="354">
        <v>2940</v>
      </c>
      <c r="O22" s="354">
        <v>2726.1337153113327</v>
      </c>
      <c r="P22" s="354">
        <v>3042.2</v>
      </c>
      <c r="Q22" s="354">
        <v>2415</v>
      </c>
      <c r="R22" s="354">
        <v>2625</v>
      </c>
      <c r="S22" s="354">
        <v>2452.8161953727499</v>
      </c>
      <c r="T22" s="354">
        <v>1088.5</v>
      </c>
      <c r="U22" s="354">
        <v>2835</v>
      </c>
      <c r="V22" s="354">
        <v>3150</v>
      </c>
      <c r="W22" s="354">
        <v>2886.7676547515262</v>
      </c>
      <c r="X22" s="354">
        <v>2785.4</v>
      </c>
    </row>
    <row r="23" spans="2:25" ht="12.75" customHeight="1" x14ac:dyDescent="0.15">
      <c r="B23" s="352"/>
      <c r="C23" s="323">
        <v>11</v>
      </c>
      <c r="D23" s="328"/>
      <c r="E23" s="354">
        <v>787.5</v>
      </c>
      <c r="F23" s="354">
        <v>997.5</v>
      </c>
      <c r="G23" s="354">
        <v>834.27792526036342</v>
      </c>
      <c r="H23" s="354">
        <v>10815</v>
      </c>
      <c r="I23" s="354">
        <v>0</v>
      </c>
      <c r="J23" s="354">
        <v>0</v>
      </c>
      <c r="K23" s="354">
        <v>0</v>
      </c>
      <c r="L23" s="354">
        <v>0</v>
      </c>
      <c r="M23" s="354">
        <v>2625</v>
      </c>
      <c r="N23" s="354">
        <v>2940</v>
      </c>
      <c r="O23" s="354">
        <v>2801.7767888928443</v>
      </c>
      <c r="P23" s="354">
        <v>4592.8</v>
      </c>
      <c r="Q23" s="354">
        <v>2307.9</v>
      </c>
      <c r="R23" s="354">
        <v>2520</v>
      </c>
      <c r="S23" s="354">
        <v>2411.7877558221599</v>
      </c>
      <c r="T23" s="354">
        <v>1216.5999999999999</v>
      </c>
      <c r="U23" s="354">
        <v>2677.5</v>
      </c>
      <c r="V23" s="354">
        <v>3150</v>
      </c>
      <c r="W23" s="354">
        <v>2783.062787136294</v>
      </c>
      <c r="X23" s="354">
        <v>3479.8</v>
      </c>
    </row>
    <row r="24" spans="2:25" ht="12.75" customHeight="1" x14ac:dyDescent="0.15">
      <c r="B24" s="356"/>
      <c r="C24" s="387">
        <v>12</v>
      </c>
      <c r="D24" s="342"/>
      <c r="E24" s="358">
        <v>787.5</v>
      </c>
      <c r="F24" s="358">
        <v>998</v>
      </c>
      <c r="G24" s="358">
        <v>872</v>
      </c>
      <c r="H24" s="358">
        <v>12621.2</v>
      </c>
      <c r="I24" s="358">
        <v>0</v>
      </c>
      <c r="J24" s="358">
        <v>0</v>
      </c>
      <c r="K24" s="358">
        <v>0</v>
      </c>
      <c r="L24" s="358">
        <v>0</v>
      </c>
      <c r="M24" s="358">
        <v>2625</v>
      </c>
      <c r="N24" s="358">
        <v>3150</v>
      </c>
      <c r="O24" s="358">
        <v>2760</v>
      </c>
      <c r="P24" s="358">
        <v>3790.2</v>
      </c>
      <c r="Q24" s="358">
        <v>2415</v>
      </c>
      <c r="R24" s="358">
        <v>2625</v>
      </c>
      <c r="S24" s="358">
        <v>2556</v>
      </c>
      <c r="T24" s="358">
        <v>1623</v>
      </c>
      <c r="U24" s="358">
        <v>2730</v>
      </c>
      <c r="V24" s="358">
        <v>3014</v>
      </c>
      <c r="W24" s="358">
        <v>2911</v>
      </c>
      <c r="X24" s="361">
        <v>4028.1</v>
      </c>
    </row>
    <row r="25" spans="2:25" ht="12.75" customHeight="1" x14ac:dyDescent="0.15">
      <c r="B25" s="362"/>
      <c r="C25" s="363" t="s">
        <v>278</v>
      </c>
      <c r="D25" s="364"/>
      <c r="E25" s="365" t="s">
        <v>285</v>
      </c>
      <c r="F25" s="366"/>
      <c r="G25" s="366"/>
      <c r="H25" s="367"/>
      <c r="I25" s="436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320"/>
    </row>
    <row r="26" spans="2:25" ht="12.75" customHeight="1" x14ac:dyDescent="0.15">
      <c r="B26" s="335" t="s">
        <v>281</v>
      </c>
      <c r="C26" s="336"/>
      <c r="D26" s="337"/>
      <c r="E26" s="338" t="s">
        <v>125</v>
      </c>
      <c r="F26" s="339" t="s">
        <v>126</v>
      </c>
      <c r="G26" s="340" t="s">
        <v>127</v>
      </c>
      <c r="H26" s="339" t="s">
        <v>128</v>
      </c>
      <c r="I26" s="437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</row>
    <row r="27" spans="2:25" ht="12.75" customHeight="1" x14ac:dyDescent="0.15">
      <c r="B27" s="341"/>
      <c r="C27" s="326"/>
      <c r="D27" s="342"/>
      <c r="E27" s="343"/>
      <c r="F27" s="344"/>
      <c r="G27" s="345" t="s">
        <v>129</v>
      </c>
      <c r="H27" s="344"/>
      <c r="I27" s="437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</row>
    <row r="28" spans="2:25" ht="12.75" customHeight="1" x14ac:dyDescent="0.15">
      <c r="B28" s="352" t="s">
        <v>95</v>
      </c>
      <c r="C28" s="323">
        <v>18</v>
      </c>
      <c r="D28" s="317" t="s">
        <v>96</v>
      </c>
      <c r="E28" s="349">
        <v>1208</v>
      </c>
      <c r="F28" s="350">
        <v>1418</v>
      </c>
      <c r="G28" s="351">
        <v>1255</v>
      </c>
      <c r="H28" s="350">
        <v>55521</v>
      </c>
      <c r="I28" s="353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20"/>
    </row>
    <row r="29" spans="2:25" ht="12.75" customHeight="1" x14ac:dyDescent="0.15">
      <c r="B29" s="352"/>
      <c r="C29" s="323">
        <v>19</v>
      </c>
      <c r="E29" s="353">
        <v>998</v>
      </c>
      <c r="F29" s="354">
        <v>1380</v>
      </c>
      <c r="G29" s="355">
        <v>1184</v>
      </c>
      <c r="H29" s="354">
        <v>635867</v>
      </c>
      <c r="I29" s="353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20"/>
    </row>
    <row r="30" spans="2:25" ht="12.75" customHeight="1" x14ac:dyDescent="0.15">
      <c r="B30" s="352"/>
      <c r="C30" s="323">
        <v>20</v>
      </c>
      <c r="D30" s="320"/>
      <c r="E30" s="353">
        <v>977</v>
      </c>
      <c r="F30" s="354">
        <v>1418</v>
      </c>
      <c r="G30" s="355">
        <v>1197</v>
      </c>
      <c r="H30" s="354">
        <v>649851</v>
      </c>
      <c r="I30" s="353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20"/>
    </row>
    <row r="31" spans="2:25" ht="12.75" customHeight="1" x14ac:dyDescent="0.15">
      <c r="B31" s="356"/>
      <c r="C31" s="387">
        <v>21</v>
      </c>
      <c r="D31" s="326"/>
      <c r="E31" s="357">
        <v>1050</v>
      </c>
      <c r="F31" s="358">
        <v>1433</v>
      </c>
      <c r="G31" s="359">
        <v>1187</v>
      </c>
      <c r="H31" s="358">
        <v>552202</v>
      </c>
      <c r="I31" s="353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20"/>
    </row>
    <row r="32" spans="2:25" ht="12.75" customHeight="1" x14ac:dyDescent="0.15">
      <c r="B32" s="352"/>
      <c r="C32" s="323">
        <v>12</v>
      </c>
      <c r="D32" s="328"/>
      <c r="E32" s="353">
        <v>1050</v>
      </c>
      <c r="F32" s="354">
        <v>1313</v>
      </c>
      <c r="G32" s="355">
        <v>1137</v>
      </c>
      <c r="H32" s="354">
        <v>67484</v>
      </c>
      <c r="I32" s="353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20"/>
    </row>
    <row r="33" spans="2:25" ht="12.75" customHeight="1" x14ac:dyDescent="0.15">
      <c r="B33" s="352" t="s">
        <v>99</v>
      </c>
      <c r="C33" s="323">
        <v>1</v>
      </c>
      <c r="D33" s="328" t="s">
        <v>2</v>
      </c>
      <c r="E33" s="353">
        <v>1050</v>
      </c>
      <c r="F33" s="354">
        <v>1208</v>
      </c>
      <c r="G33" s="355">
        <v>1120</v>
      </c>
      <c r="H33" s="354">
        <v>38099</v>
      </c>
      <c r="I33" s="353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20"/>
    </row>
    <row r="34" spans="2:25" ht="12.75" customHeight="1" x14ac:dyDescent="0.15">
      <c r="B34" s="352"/>
      <c r="C34" s="323">
        <v>2</v>
      </c>
      <c r="D34" s="328"/>
      <c r="E34" s="353">
        <v>1103</v>
      </c>
      <c r="F34" s="354">
        <v>1313</v>
      </c>
      <c r="G34" s="355">
        <v>1154</v>
      </c>
      <c r="H34" s="354">
        <v>44118</v>
      </c>
      <c r="I34" s="353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20"/>
    </row>
    <row r="35" spans="2:25" ht="12.75" customHeight="1" x14ac:dyDescent="0.15">
      <c r="B35" s="352"/>
      <c r="C35" s="323">
        <v>3</v>
      </c>
      <c r="D35" s="328"/>
      <c r="E35" s="353">
        <v>998</v>
      </c>
      <c r="F35" s="354">
        <v>1313</v>
      </c>
      <c r="G35" s="355">
        <v>1096</v>
      </c>
      <c r="H35" s="354">
        <v>40158</v>
      </c>
      <c r="I35" s="353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20"/>
    </row>
    <row r="36" spans="2:25" ht="12.75" customHeight="1" x14ac:dyDescent="0.15">
      <c r="B36" s="352"/>
      <c r="C36" s="323">
        <v>4</v>
      </c>
      <c r="D36" s="328"/>
      <c r="E36" s="353">
        <v>1103</v>
      </c>
      <c r="F36" s="354">
        <v>1313</v>
      </c>
      <c r="G36" s="355">
        <v>1162</v>
      </c>
      <c r="H36" s="354">
        <v>38306</v>
      </c>
      <c r="I36" s="353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20"/>
    </row>
    <row r="37" spans="2:25" ht="12.75" customHeight="1" x14ac:dyDescent="0.15">
      <c r="B37" s="352"/>
      <c r="C37" s="323">
        <v>5</v>
      </c>
      <c r="D37" s="328"/>
      <c r="E37" s="353">
        <v>1155</v>
      </c>
      <c r="F37" s="354">
        <v>1365</v>
      </c>
      <c r="G37" s="355">
        <v>1205</v>
      </c>
      <c r="H37" s="354">
        <v>57622</v>
      </c>
      <c r="I37" s="353"/>
      <c r="J37" s="355"/>
      <c r="K37" s="355"/>
      <c r="L37" s="355"/>
      <c r="M37" s="355"/>
      <c r="N37" s="355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320"/>
    </row>
    <row r="38" spans="2:25" ht="12.75" customHeight="1" x14ac:dyDescent="0.15">
      <c r="B38" s="352"/>
      <c r="C38" s="323">
        <v>6</v>
      </c>
      <c r="D38" s="328"/>
      <c r="E38" s="353">
        <v>1050</v>
      </c>
      <c r="F38" s="354">
        <v>1313</v>
      </c>
      <c r="G38" s="360">
        <v>1143</v>
      </c>
      <c r="H38" s="354">
        <v>57194</v>
      </c>
      <c r="I38" s="353"/>
      <c r="J38" s="355"/>
      <c r="K38" s="355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355"/>
      <c r="W38" s="355"/>
      <c r="X38" s="355"/>
      <c r="Y38" s="320"/>
    </row>
    <row r="39" spans="2:25" ht="12.75" customHeight="1" x14ac:dyDescent="0.15">
      <c r="B39" s="352"/>
      <c r="C39" s="323">
        <v>7</v>
      </c>
      <c r="D39" s="328"/>
      <c r="E39" s="353">
        <v>998</v>
      </c>
      <c r="F39" s="354">
        <v>1239</v>
      </c>
      <c r="G39" s="360">
        <v>1133</v>
      </c>
      <c r="H39" s="354">
        <v>40009</v>
      </c>
      <c r="I39" s="353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20"/>
    </row>
    <row r="40" spans="2:25" ht="12.75" customHeight="1" x14ac:dyDescent="0.15">
      <c r="B40" s="352"/>
      <c r="C40" s="323">
        <v>8</v>
      </c>
      <c r="D40" s="328"/>
      <c r="E40" s="353">
        <v>958</v>
      </c>
      <c r="F40" s="354">
        <v>1155</v>
      </c>
      <c r="G40" s="360">
        <v>1109</v>
      </c>
      <c r="H40" s="354">
        <v>41503</v>
      </c>
      <c r="I40" s="353"/>
      <c r="J40" s="355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320"/>
    </row>
    <row r="41" spans="2:25" ht="12.75" customHeight="1" x14ac:dyDescent="0.15">
      <c r="B41" s="352"/>
      <c r="C41" s="323">
        <v>9</v>
      </c>
      <c r="D41" s="328"/>
      <c r="E41" s="353">
        <v>998</v>
      </c>
      <c r="F41" s="354">
        <v>1208</v>
      </c>
      <c r="G41" s="360">
        <v>1135</v>
      </c>
      <c r="H41" s="354">
        <v>35580</v>
      </c>
      <c r="I41" s="353"/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355"/>
      <c r="X41" s="355"/>
      <c r="Y41" s="320"/>
    </row>
    <row r="42" spans="2:25" ht="12.75" customHeight="1" x14ac:dyDescent="0.15">
      <c r="B42" s="352"/>
      <c r="C42" s="323">
        <v>10</v>
      </c>
      <c r="D42" s="328"/>
      <c r="E42" s="354">
        <v>945</v>
      </c>
      <c r="F42" s="354">
        <v>1207.5</v>
      </c>
      <c r="G42" s="360">
        <v>1122.5028145660401</v>
      </c>
      <c r="H42" s="354">
        <v>36337.599999999999</v>
      </c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5"/>
      <c r="W42" s="355"/>
      <c r="X42" s="355"/>
      <c r="Y42" s="320"/>
    </row>
    <row r="43" spans="2:25" ht="12.75" customHeight="1" x14ac:dyDescent="0.15">
      <c r="B43" s="352"/>
      <c r="C43" s="323">
        <v>11</v>
      </c>
      <c r="D43" s="328"/>
      <c r="E43" s="354">
        <v>997.5</v>
      </c>
      <c r="F43" s="354">
        <v>1265.25</v>
      </c>
      <c r="G43" s="354">
        <v>1122.5264120875875</v>
      </c>
      <c r="H43" s="354">
        <v>47662.3</v>
      </c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20"/>
    </row>
    <row r="44" spans="2:25" ht="12.75" customHeight="1" x14ac:dyDescent="0.15">
      <c r="B44" s="356"/>
      <c r="C44" s="387">
        <v>12</v>
      </c>
      <c r="D44" s="342"/>
      <c r="E44" s="358">
        <v>1050</v>
      </c>
      <c r="F44" s="358">
        <v>1283.1000000000001</v>
      </c>
      <c r="G44" s="358">
        <v>1133.7685816400817</v>
      </c>
      <c r="H44" s="361">
        <v>41894.6</v>
      </c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20"/>
    </row>
    <row r="45" spans="2:25" ht="3.75" customHeight="1" x14ac:dyDescent="0.15"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</row>
  </sheetData>
  <phoneticPr fontId="5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Y43"/>
  <sheetViews>
    <sheetView zoomScale="75" zoomScaleNormal="75" workbookViewId="0"/>
  </sheetViews>
  <sheetFormatPr defaultColWidth="7.5" defaultRowHeight="12" x14ac:dyDescent="0.15"/>
  <cols>
    <col min="1" max="1" width="0.75" style="414" customWidth="1"/>
    <col min="2" max="2" width="5.25" style="414" customWidth="1"/>
    <col min="3" max="3" width="2.75" style="414" customWidth="1"/>
    <col min="4" max="5" width="5.5" style="414" customWidth="1"/>
    <col min="6" max="7" width="5.875" style="414" customWidth="1"/>
    <col min="8" max="8" width="8.125" style="414" customWidth="1"/>
    <col min="9" max="9" width="5.375" style="414" customWidth="1"/>
    <col min="10" max="11" width="5.875" style="414" customWidth="1"/>
    <col min="12" max="12" width="8.125" style="414" customWidth="1"/>
    <col min="13" max="13" width="5.5" style="414" customWidth="1"/>
    <col min="14" max="15" width="5.875" style="414" customWidth="1"/>
    <col min="16" max="16" width="8.125" style="414" customWidth="1"/>
    <col min="17" max="17" width="5.5" style="414" customWidth="1"/>
    <col min="18" max="19" width="5.875" style="414" customWidth="1"/>
    <col min="20" max="20" width="8.125" style="414" customWidth="1"/>
    <col min="21" max="21" width="5.375" style="414" customWidth="1"/>
    <col min="22" max="23" width="5.875" style="414" customWidth="1"/>
    <col min="24" max="24" width="8.125" style="414" customWidth="1"/>
    <col min="25" max="16384" width="7.5" style="414"/>
  </cols>
  <sheetData>
    <row r="1" spans="1:25" ht="15" customHeight="1" x14ac:dyDescent="0.15">
      <c r="A1" s="317"/>
      <c r="B1" s="413"/>
      <c r="C1" s="413"/>
      <c r="D1" s="413"/>
    </row>
    <row r="2" spans="1:25" ht="12.75" customHeight="1" x14ac:dyDescent="0.15">
      <c r="B2" s="317" t="s">
        <v>311</v>
      </c>
      <c r="C2" s="415"/>
      <c r="D2" s="415"/>
    </row>
    <row r="3" spans="1:25" ht="12.75" customHeight="1" x14ac:dyDescent="0.15">
      <c r="B3" s="415"/>
      <c r="C3" s="415"/>
      <c r="D3" s="415"/>
      <c r="X3" s="373" t="s">
        <v>117</v>
      </c>
    </row>
    <row r="4" spans="1:25" ht="3.75" customHeight="1" x14ac:dyDescent="0.15"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</row>
    <row r="5" spans="1:25" ht="13.5" customHeight="1" x14ac:dyDescent="0.15">
      <c r="B5" s="379"/>
      <c r="C5" s="332" t="s">
        <v>278</v>
      </c>
      <c r="D5" s="331"/>
      <c r="E5" s="380" t="s">
        <v>287</v>
      </c>
      <c r="F5" s="381"/>
      <c r="G5" s="381"/>
      <c r="H5" s="382"/>
      <c r="I5" s="380" t="s">
        <v>288</v>
      </c>
      <c r="J5" s="381"/>
      <c r="K5" s="381"/>
      <c r="L5" s="382"/>
      <c r="M5" s="380" t="s">
        <v>289</v>
      </c>
      <c r="N5" s="381"/>
      <c r="O5" s="381"/>
      <c r="P5" s="382"/>
      <c r="Q5" s="380" t="s">
        <v>290</v>
      </c>
      <c r="R5" s="381"/>
      <c r="S5" s="381"/>
      <c r="T5" s="382"/>
      <c r="U5" s="380" t="s">
        <v>158</v>
      </c>
      <c r="V5" s="381"/>
      <c r="W5" s="381"/>
      <c r="X5" s="382"/>
    </row>
    <row r="6" spans="1:25" ht="13.5" customHeight="1" x14ac:dyDescent="0.15">
      <c r="B6" s="335" t="s">
        <v>291</v>
      </c>
      <c r="C6" s="383"/>
      <c r="D6" s="384"/>
      <c r="E6" s="385" t="s">
        <v>292</v>
      </c>
      <c r="F6" s="385" t="s">
        <v>193</v>
      </c>
      <c r="G6" s="385" t="s">
        <v>293</v>
      </c>
      <c r="H6" s="385" t="s">
        <v>128</v>
      </c>
      <c r="I6" s="385" t="s">
        <v>292</v>
      </c>
      <c r="J6" s="385" t="s">
        <v>193</v>
      </c>
      <c r="K6" s="385" t="s">
        <v>293</v>
      </c>
      <c r="L6" s="385" t="s">
        <v>128</v>
      </c>
      <c r="M6" s="385" t="s">
        <v>292</v>
      </c>
      <c r="N6" s="385" t="s">
        <v>193</v>
      </c>
      <c r="O6" s="385" t="s">
        <v>293</v>
      </c>
      <c r="P6" s="385" t="s">
        <v>128</v>
      </c>
      <c r="Q6" s="385" t="s">
        <v>292</v>
      </c>
      <c r="R6" s="385" t="s">
        <v>193</v>
      </c>
      <c r="S6" s="385" t="s">
        <v>293</v>
      </c>
      <c r="T6" s="385" t="s">
        <v>128</v>
      </c>
      <c r="U6" s="385" t="s">
        <v>292</v>
      </c>
      <c r="V6" s="385" t="s">
        <v>193</v>
      </c>
      <c r="W6" s="385" t="s">
        <v>293</v>
      </c>
      <c r="X6" s="385" t="s">
        <v>128</v>
      </c>
    </row>
    <row r="7" spans="1:25" ht="13.5" customHeight="1" x14ac:dyDescent="0.15">
      <c r="B7" s="341"/>
      <c r="C7" s="326"/>
      <c r="D7" s="326"/>
      <c r="E7" s="386"/>
      <c r="F7" s="386"/>
      <c r="G7" s="386" t="s">
        <v>294</v>
      </c>
      <c r="H7" s="386"/>
      <c r="I7" s="386"/>
      <c r="J7" s="386"/>
      <c r="K7" s="386" t="s">
        <v>294</v>
      </c>
      <c r="L7" s="386"/>
      <c r="M7" s="386"/>
      <c r="N7" s="386"/>
      <c r="O7" s="386" t="s">
        <v>294</v>
      </c>
      <c r="P7" s="386"/>
      <c r="Q7" s="386"/>
      <c r="R7" s="386"/>
      <c r="S7" s="386" t="s">
        <v>294</v>
      </c>
      <c r="T7" s="386"/>
      <c r="U7" s="386"/>
      <c r="V7" s="386"/>
      <c r="W7" s="386" t="s">
        <v>294</v>
      </c>
      <c r="X7" s="386"/>
    </row>
    <row r="8" spans="1:25" ht="13.5" customHeight="1" x14ac:dyDescent="0.15">
      <c r="B8" s="352" t="s">
        <v>95</v>
      </c>
      <c r="C8" s="323">
        <v>19</v>
      </c>
      <c r="D8" s="317" t="s">
        <v>96</v>
      </c>
      <c r="E8" s="350">
        <v>1995</v>
      </c>
      <c r="F8" s="350">
        <v>3400</v>
      </c>
      <c r="G8" s="350">
        <v>2634</v>
      </c>
      <c r="H8" s="350">
        <v>343402</v>
      </c>
      <c r="I8" s="350">
        <v>1470</v>
      </c>
      <c r="J8" s="350">
        <v>2205</v>
      </c>
      <c r="K8" s="350">
        <v>1767</v>
      </c>
      <c r="L8" s="350">
        <v>383139</v>
      </c>
      <c r="M8" s="350">
        <v>1103</v>
      </c>
      <c r="N8" s="350">
        <v>1764</v>
      </c>
      <c r="O8" s="350">
        <v>1455</v>
      </c>
      <c r="P8" s="350">
        <v>171582</v>
      </c>
      <c r="Q8" s="350">
        <v>4830</v>
      </c>
      <c r="R8" s="350">
        <v>5775</v>
      </c>
      <c r="S8" s="350">
        <v>5300</v>
      </c>
      <c r="T8" s="350">
        <v>66842</v>
      </c>
      <c r="U8" s="350">
        <v>4305</v>
      </c>
      <c r="V8" s="350">
        <v>5250</v>
      </c>
      <c r="W8" s="350">
        <v>4610</v>
      </c>
      <c r="X8" s="350">
        <v>206563</v>
      </c>
      <c r="Y8" s="371"/>
    </row>
    <row r="9" spans="1:25" ht="13.5" customHeight="1" x14ac:dyDescent="0.15">
      <c r="B9" s="352"/>
      <c r="C9" s="323">
        <v>20</v>
      </c>
      <c r="D9" s="317"/>
      <c r="E9" s="354">
        <v>1733</v>
      </c>
      <c r="F9" s="354">
        <v>3024</v>
      </c>
      <c r="G9" s="354">
        <v>2408</v>
      </c>
      <c r="H9" s="354">
        <v>375163</v>
      </c>
      <c r="I9" s="354">
        <v>1260</v>
      </c>
      <c r="J9" s="354">
        <v>1995</v>
      </c>
      <c r="K9" s="354">
        <v>1665</v>
      </c>
      <c r="L9" s="354">
        <v>403122</v>
      </c>
      <c r="M9" s="354">
        <v>840</v>
      </c>
      <c r="N9" s="354">
        <v>1680</v>
      </c>
      <c r="O9" s="354">
        <v>1314</v>
      </c>
      <c r="P9" s="354">
        <v>183390</v>
      </c>
      <c r="Q9" s="354">
        <v>4200</v>
      </c>
      <c r="R9" s="354">
        <v>5775</v>
      </c>
      <c r="S9" s="354">
        <v>4988</v>
      </c>
      <c r="T9" s="354">
        <v>73703</v>
      </c>
      <c r="U9" s="354">
        <v>3150</v>
      </c>
      <c r="V9" s="354">
        <v>5040</v>
      </c>
      <c r="W9" s="354">
        <v>4046</v>
      </c>
      <c r="X9" s="354">
        <v>230983</v>
      </c>
      <c r="Y9" s="371"/>
    </row>
    <row r="10" spans="1:25" ht="13.5" customHeight="1" x14ac:dyDescent="0.15">
      <c r="B10" s="356"/>
      <c r="C10" s="387">
        <v>21</v>
      </c>
      <c r="D10" s="326"/>
      <c r="E10" s="358">
        <v>1575</v>
      </c>
      <c r="F10" s="358">
        <v>2963</v>
      </c>
      <c r="G10" s="358">
        <v>2170</v>
      </c>
      <c r="H10" s="358">
        <v>451434</v>
      </c>
      <c r="I10" s="358">
        <v>1155</v>
      </c>
      <c r="J10" s="358">
        <v>1995</v>
      </c>
      <c r="K10" s="358">
        <v>1573</v>
      </c>
      <c r="L10" s="358">
        <v>485398</v>
      </c>
      <c r="M10" s="358">
        <v>840</v>
      </c>
      <c r="N10" s="358">
        <v>1889</v>
      </c>
      <c r="O10" s="358">
        <v>1169</v>
      </c>
      <c r="P10" s="358">
        <v>196952</v>
      </c>
      <c r="Q10" s="358">
        <v>3570</v>
      </c>
      <c r="R10" s="358">
        <v>5618</v>
      </c>
      <c r="S10" s="358">
        <v>4298</v>
      </c>
      <c r="T10" s="358">
        <v>90331</v>
      </c>
      <c r="U10" s="358">
        <v>3045</v>
      </c>
      <c r="V10" s="358">
        <v>4467</v>
      </c>
      <c r="W10" s="358">
        <v>3623</v>
      </c>
      <c r="X10" s="358">
        <v>314648</v>
      </c>
      <c r="Y10" s="371"/>
    </row>
    <row r="11" spans="1:25" ht="13.5" customHeight="1" x14ac:dyDescent="0.15">
      <c r="B11" s="352" t="s">
        <v>312</v>
      </c>
      <c r="C11" s="323">
        <v>12</v>
      </c>
      <c r="D11" s="328"/>
      <c r="E11" s="354">
        <v>2415</v>
      </c>
      <c r="F11" s="354">
        <v>2835</v>
      </c>
      <c r="G11" s="354">
        <v>2571</v>
      </c>
      <c r="H11" s="354">
        <v>33710</v>
      </c>
      <c r="I11" s="354">
        <v>1470</v>
      </c>
      <c r="J11" s="354">
        <v>1890</v>
      </c>
      <c r="K11" s="354">
        <v>1636</v>
      </c>
      <c r="L11" s="354">
        <v>40539</v>
      </c>
      <c r="M11" s="354">
        <v>945</v>
      </c>
      <c r="N11" s="354">
        <v>1344</v>
      </c>
      <c r="O11" s="354">
        <v>1054</v>
      </c>
      <c r="P11" s="354">
        <v>15964</v>
      </c>
      <c r="Q11" s="354">
        <v>4410</v>
      </c>
      <c r="R11" s="354">
        <v>5040</v>
      </c>
      <c r="S11" s="354">
        <v>4507</v>
      </c>
      <c r="T11" s="354">
        <v>8607</v>
      </c>
      <c r="U11" s="354">
        <v>3360</v>
      </c>
      <c r="V11" s="354">
        <v>4200</v>
      </c>
      <c r="W11" s="354">
        <v>3650</v>
      </c>
      <c r="X11" s="354">
        <v>34232</v>
      </c>
      <c r="Y11" s="371"/>
    </row>
    <row r="12" spans="1:25" ht="13.5" customHeight="1" x14ac:dyDescent="0.15">
      <c r="B12" s="352" t="s">
        <v>99</v>
      </c>
      <c r="C12" s="323">
        <v>1</v>
      </c>
      <c r="D12" s="328" t="s">
        <v>2</v>
      </c>
      <c r="E12" s="354">
        <v>2205</v>
      </c>
      <c r="F12" s="354">
        <v>2730</v>
      </c>
      <c r="G12" s="354">
        <v>2483</v>
      </c>
      <c r="H12" s="354">
        <v>37332</v>
      </c>
      <c r="I12" s="354">
        <v>1365</v>
      </c>
      <c r="J12" s="354">
        <v>1890</v>
      </c>
      <c r="K12" s="354">
        <v>1595</v>
      </c>
      <c r="L12" s="354">
        <v>42202</v>
      </c>
      <c r="M12" s="354">
        <v>930</v>
      </c>
      <c r="N12" s="354">
        <v>1365</v>
      </c>
      <c r="O12" s="354">
        <v>1089</v>
      </c>
      <c r="P12" s="354">
        <v>15150</v>
      </c>
      <c r="Q12" s="354">
        <v>4200</v>
      </c>
      <c r="R12" s="354">
        <v>5040</v>
      </c>
      <c r="S12" s="354">
        <v>4382</v>
      </c>
      <c r="T12" s="354">
        <v>4954</v>
      </c>
      <c r="U12" s="354">
        <v>3308</v>
      </c>
      <c r="V12" s="354">
        <v>3990</v>
      </c>
      <c r="W12" s="354">
        <v>3628</v>
      </c>
      <c r="X12" s="354">
        <v>24919</v>
      </c>
      <c r="Y12" s="371"/>
    </row>
    <row r="13" spans="1:25" ht="13.5" customHeight="1" x14ac:dyDescent="0.15">
      <c r="B13" s="352"/>
      <c r="C13" s="323">
        <v>2</v>
      </c>
      <c r="D13" s="328"/>
      <c r="E13" s="354">
        <v>1890</v>
      </c>
      <c r="F13" s="354">
        <v>2625</v>
      </c>
      <c r="G13" s="354">
        <v>2254</v>
      </c>
      <c r="H13" s="354">
        <v>31755</v>
      </c>
      <c r="I13" s="354">
        <v>1365</v>
      </c>
      <c r="J13" s="354">
        <v>1890</v>
      </c>
      <c r="K13" s="354">
        <v>1594</v>
      </c>
      <c r="L13" s="354">
        <v>41073</v>
      </c>
      <c r="M13" s="354">
        <v>893</v>
      </c>
      <c r="N13" s="354">
        <v>1485</v>
      </c>
      <c r="O13" s="354">
        <v>1094</v>
      </c>
      <c r="P13" s="354">
        <v>15540</v>
      </c>
      <c r="Q13" s="354">
        <v>3990</v>
      </c>
      <c r="R13" s="354">
        <v>4725</v>
      </c>
      <c r="S13" s="354">
        <v>4259</v>
      </c>
      <c r="T13" s="354">
        <v>6074</v>
      </c>
      <c r="U13" s="354">
        <v>3234</v>
      </c>
      <c r="V13" s="354">
        <v>4095</v>
      </c>
      <c r="W13" s="354">
        <v>3634</v>
      </c>
      <c r="X13" s="354">
        <v>25418</v>
      </c>
      <c r="Y13" s="371"/>
    </row>
    <row r="14" spans="1:25" ht="13.5" customHeight="1" x14ac:dyDescent="0.15">
      <c r="B14" s="352"/>
      <c r="C14" s="323">
        <v>3</v>
      </c>
      <c r="D14" s="328"/>
      <c r="E14" s="354">
        <v>1733</v>
      </c>
      <c r="F14" s="354">
        <v>2363</v>
      </c>
      <c r="G14" s="354">
        <v>2069</v>
      </c>
      <c r="H14" s="354">
        <v>42424</v>
      </c>
      <c r="I14" s="354">
        <v>1365</v>
      </c>
      <c r="J14" s="354">
        <v>1890</v>
      </c>
      <c r="K14" s="354">
        <v>1628</v>
      </c>
      <c r="L14" s="354">
        <v>46226</v>
      </c>
      <c r="M14" s="354">
        <v>998</v>
      </c>
      <c r="N14" s="354">
        <v>1491</v>
      </c>
      <c r="O14" s="354">
        <v>1195</v>
      </c>
      <c r="P14" s="354">
        <v>21525</v>
      </c>
      <c r="Q14" s="354">
        <v>3759</v>
      </c>
      <c r="R14" s="354">
        <v>4725</v>
      </c>
      <c r="S14" s="354">
        <v>4226</v>
      </c>
      <c r="T14" s="354">
        <v>7767</v>
      </c>
      <c r="U14" s="354">
        <v>3465</v>
      </c>
      <c r="V14" s="354">
        <v>4300</v>
      </c>
      <c r="W14" s="354">
        <v>3740</v>
      </c>
      <c r="X14" s="354">
        <v>30380</v>
      </c>
      <c r="Y14" s="371"/>
    </row>
    <row r="15" spans="1:25" ht="13.5" customHeight="1" x14ac:dyDescent="0.15">
      <c r="B15" s="352"/>
      <c r="C15" s="323">
        <v>4</v>
      </c>
      <c r="D15" s="328"/>
      <c r="E15" s="354">
        <v>1680</v>
      </c>
      <c r="F15" s="354">
        <v>2468</v>
      </c>
      <c r="G15" s="354">
        <v>2091</v>
      </c>
      <c r="H15" s="354">
        <v>35717</v>
      </c>
      <c r="I15" s="354">
        <v>1260</v>
      </c>
      <c r="J15" s="354">
        <v>1817</v>
      </c>
      <c r="K15" s="354">
        <v>1571</v>
      </c>
      <c r="L15" s="354">
        <v>34589</v>
      </c>
      <c r="M15" s="354">
        <v>1103</v>
      </c>
      <c r="N15" s="354">
        <v>1575</v>
      </c>
      <c r="O15" s="354">
        <v>1311</v>
      </c>
      <c r="P15" s="354">
        <v>15892</v>
      </c>
      <c r="Q15" s="354">
        <v>3990</v>
      </c>
      <c r="R15" s="354">
        <v>4725</v>
      </c>
      <c r="S15" s="354">
        <v>4360</v>
      </c>
      <c r="T15" s="354">
        <v>7256</v>
      </c>
      <c r="U15" s="354">
        <v>3465</v>
      </c>
      <c r="V15" s="354">
        <v>4410</v>
      </c>
      <c r="W15" s="354">
        <v>3738</v>
      </c>
      <c r="X15" s="354">
        <v>25483</v>
      </c>
      <c r="Y15" s="371"/>
    </row>
    <row r="16" spans="1:25" ht="13.5" customHeight="1" x14ac:dyDescent="0.15">
      <c r="B16" s="352"/>
      <c r="C16" s="323">
        <v>5</v>
      </c>
      <c r="D16" s="328"/>
      <c r="E16" s="354">
        <v>1733</v>
      </c>
      <c r="F16" s="354">
        <v>2415</v>
      </c>
      <c r="G16" s="354">
        <v>2117</v>
      </c>
      <c r="H16" s="354">
        <v>45404</v>
      </c>
      <c r="I16" s="354">
        <v>1313</v>
      </c>
      <c r="J16" s="354">
        <v>1890</v>
      </c>
      <c r="K16" s="354">
        <v>1600</v>
      </c>
      <c r="L16" s="354">
        <v>47344</v>
      </c>
      <c r="M16" s="354">
        <v>998</v>
      </c>
      <c r="N16" s="354">
        <v>1523</v>
      </c>
      <c r="O16" s="354">
        <v>1234</v>
      </c>
      <c r="P16" s="354">
        <v>20375</v>
      </c>
      <c r="Q16" s="354">
        <v>3990</v>
      </c>
      <c r="R16" s="354">
        <v>4753</v>
      </c>
      <c r="S16" s="354">
        <v>4334</v>
      </c>
      <c r="T16" s="354">
        <v>8511</v>
      </c>
      <c r="U16" s="354">
        <v>3255</v>
      </c>
      <c r="V16" s="354">
        <v>4200</v>
      </c>
      <c r="W16" s="354">
        <v>3657</v>
      </c>
      <c r="X16" s="354">
        <v>36160</v>
      </c>
      <c r="Y16" s="371"/>
    </row>
    <row r="17" spans="2:25" ht="13.5" customHeight="1" x14ac:dyDescent="0.15">
      <c r="B17" s="352"/>
      <c r="C17" s="323">
        <v>6</v>
      </c>
      <c r="D17" s="328"/>
      <c r="E17" s="354">
        <v>1785</v>
      </c>
      <c r="F17" s="354">
        <v>2415</v>
      </c>
      <c r="G17" s="354">
        <v>2097</v>
      </c>
      <c r="H17" s="354">
        <v>35152</v>
      </c>
      <c r="I17" s="354">
        <v>1344</v>
      </c>
      <c r="J17" s="354">
        <v>1890</v>
      </c>
      <c r="K17" s="354">
        <v>1613</v>
      </c>
      <c r="L17" s="354">
        <v>31810</v>
      </c>
      <c r="M17" s="354">
        <v>998</v>
      </c>
      <c r="N17" s="354">
        <v>1491</v>
      </c>
      <c r="O17" s="354">
        <v>1189</v>
      </c>
      <c r="P17" s="354">
        <v>12521</v>
      </c>
      <c r="Q17" s="354">
        <v>3938</v>
      </c>
      <c r="R17" s="354">
        <v>4725</v>
      </c>
      <c r="S17" s="354">
        <v>4270</v>
      </c>
      <c r="T17" s="354">
        <v>6253</v>
      </c>
      <c r="U17" s="354">
        <v>3150</v>
      </c>
      <c r="V17" s="354">
        <v>4095</v>
      </c>
      <c r="W17" s="354">
        <v>3556</v>
      </c>
      <c r="X17" s="354">
        <v>22376</v>
      </c>
      <c r="Y17" s="371"/>
    </row>
    <row r="18" spans="2:25" ht="13.5" customHeight="1" x14ac:dyDescent="0.15">
      <c r="B18" s="352"/>
      <c r="C18" s="323">
        <v>7</v>
      </c>
      <c r="D18" s="328"/>
      <c r="E18" s="354">
        <v>1785</v>
      </c>
      <c r="F18" s="354">
        <v>2625</v>
      </c>
      <c r="G18" s="354">
        <v>2080</v>
      </c>
      <c r="H18" s="354">
        <v>29006</v>
      </c>
      <c r="I18" s="354">
        <v>1365</v>
      </c>
      <c r="J18" s="354">
        <v>1943</v>
      </c>
      <c r="K18" s="354">
        <v>1582</v>
      </c>
      <c r="L18" s="354">
        <v>26783</v>
      </c>
      <c r="M18" s="354">
        <v>998</v>
      </c>
      <c r="N18" s="354">
        <v>1491</v>
      </c>
      <c r="O18" s="354">
        <v>1232</v>
      </c>
      <c r="P18" s="354">
        <v>13535</v>
      </c>
      <c r="Q18" s="354">
        <v>3885</v>
      </c>
      <c r="R18" s="354">
        <v>4725</v>
      </c>
      <c r="S18" s="354">
        <v>4268</v>
      </c>
      <c r="T18" s="354">
        <v>5044</v>
      </c>
      <c r="U18" s="354">
        <v>3150</v>
      </c>
      <c r="V18" s="354">
        <v>4200</v>
      </c>
      <c r="W18" s="354">
        <v>3494</v>
      </c>
      <c r="X18" s="354">
        <v>21527</v>
      </c>
      <c r="Y18" s="371"/>
    </row>
    <row r="19" spans="2:25" ht="13.5" customHeight="1" x14ac:dyDescent="0.15">
      <c r="B19" s="352"/>
      <c r="C19" s="418">
        <v>8</v>
      </c>
      <c r="D19" s="328"/>
      <c r="E19" s="354">
        <v>1890</v>
      </c>
      <c r="F19" s="354">
        <v>2468</v>
      </c>
      <c r="G19" s="354">
        <v>2133</v>
      </c>
      <c r="H19" s="354">
        <v>49100</v>
      </c>
      <c r="I19" s="354">
        <v>1365</v>
      </c>
      <c r="J19" s="354">
        <v>1785</v>
      </c>
      <c r="K19" s="354">
        <v>1577</v>
      </c>
      <c r="L19" s="354">
        <v>41738</v>
      </c>
      <c r="M19" s="354">
        <v>1260</v>
      </c>
      <c r="N19" s="354">
        <v>1512</v>
      </c>
      <c r="O19" s="354">
        <v>1348</v>
      </c>
      <c r="P19" s="354">
        <v>17194</v>
      </c>
      <c r="Q19" s="354">
        <v>3990</v>
      </c>
      <c r="R19" s="354">
        <v>4725</v>
      </c>
      <c r="S19" s="354">
        <v>4343</v>
      </c>
      <c r="T19" s="354">
        <v>8095</v>
      </c>
      <c r="U19" s="354">
        <v>3150</v>
      </c>
      <c r="V19" s="354">
        <v>4095</v>
      </c>
      <c r="W19" s="354">
        <v>3617</v>
      </c>
      <c r="X19" s="354">
        <v>36273</v>
      </c>
      <c r="Y19" s="371"/>
    </row>
    <row r="20" spans="2:25" ht="13.5" customHeight="1" x14ac:dyDescent="0.15">
      <c r="B20" s="417"/>
      <c r="C20" s="418">
        <v>9</v>
      </c>
      <c r="D20" s="419"/>
      <c r="E20" s="354">
        <v>2100</v>
      </c>
      <c r="F20" s="354">
        <v>2730</v>
      </c>
      <c r="G20" s="354">
        <v>2260</v>
      </c>
      <c r="H20" s="354">
        <v>32200</v>
      </c>
      <c r="I20" s="354">
        <v>1470</v>
      </c>
      <c r="J20" s="354">
        <v>1890</v>
      </c>
      <c r="K20" s="354">
        <v>1612</v>
      </c>
      <c r="L20" s="354">
        <v>31379</v>
      </c>
      <c r="M20" s="354">
        <v>1155</v>
      </c>
      <c r="N20" s="354">
        <v>1491</v>
      </c>
      <c r="O20" s="354">
        <v>1324</v>
      </c>
      <c r="P20" s="354">
        <v>11875</v>
      </c>
      <c r="Q20" s="354">
        <v>4200</v>
      </c>
      <c r="R20" s="354">
        <v>4725</v>
      </c>
      <c r="S20" s="354">
        <v>4342</v>
      </c>
      <c r="T20" s="354">
        <v>6099</v>
      </c>
      <c r="U20" s="354">
        <v>3150</v>
      </c>
      <c r="V20" s="354">
        <v>4095</v>
      </c>
      <c r="W20" s="354">
        <v>3545</v>
      </c>
      <c r="X20" s="354">
        <v>25041</v>
      </c>
      <c r="Y20" s="371"/>
    </row>
    <row r="21" spans="2:25" ht="13.5" customHeight="1" x14ac:dyDescent="0.15">
      <c r="B21" s="417"/>
      <c r="C21" s="418">
        <v>10</v>
      </c>
      <c r="D21" s="419"/>
      <c r="E21" s="354">
        <v>2205</v>
      </c>
      <c r="F21" s="354">
        <v>2782.5</v>
      </c>
      <c r="G21" s="354">
        <v>2401.737627125623</v>
      </c>
      <c r="H21" s="354">
        <v>35847.100000000006</v>
      </c>
      <c r="I21" s="360">
        <v>1470</v>
      </c>
      <c r="J21" s="354">
        <v>1995</v>
      </c>
      <c r="K21" s="354">
        <v>1648.7287891336757</v>
      </c>
      <c r="L21" s="354">
        <v>34265.800000000003</v>
      </c>
      <c r="M21" s="354">
        <v>1249.5</v>
      </c>
      <c r="N21" s="354">
        <v>1522.5</v>
      </c>
      <c r="O21" s="354">
        <v>1352.9724698821378</v>
      </c>
      <c r="P21" s="354">
        <v>13989.099999999999</v>
      </c>
      <c r="Q21" s="354">
        <v>4200</v>
      </c>
      <c r="R21" s="354">
        <v>5040</v>
      </c>
      <c r="S21" s="354">
        <v>4479.2486477887369</v>
      </c>
      <c r="T21" s="354">
        <v>5997.3</v>
      </c>
      <c r="U21" s="354">
        <v>3360</v>
      </c>
      <c r="V21" s="354">
        <v>4410</v>
      </c>
      <c r="W21" s="354">
        <v>3671.2327885877494</v>
      </c>
      <c r="X21" s="354">
        <v>21771.800000000003</v>
      </c>
      <c r="Y21" s="371"/>
    </row>
    <row r="22" spans="2:25" ht="13.5" customHeight="1" x14ac:dyDescent="0.15">
      <c r="B22" s="417"/>
      <c r="C22" s="418">
        <v>11</v>
      </c>
      <c r="D22" s="419"/>
      <c r="E22" s="354">
        <v>2415</v>
      </c>
      <c r="F22" s="354">
        <v>2887.5</v>
      </c>
      <c r="G22" s="354">
        <v>2594.2756002255887</v>
      </c>
      <c r="H22" s="354">
        <v>41773.5</v>
      </c>
      <c r="I22" s="354">
        <v>1575</v>
      </c>
      <c r="J22" s="354">
        <v>2047.5</v>
      </c>
      <c r="K22" s="354">
        <v>1761.5310107808107</v>
      </c>
      <c r="L22" s="354">
        <v>43697.799999999996</v>
      </c>
      <c r="M22" s="354">
        <v>1050</v>
      </c>
      <c r="N22" s="354">
        <v>1470</v>
      </c>
      <c r="O22" s="354">
        <v>1196.4512098548175</v>
      </c>
      <c r="P22" s="354">
        <v>17495</v>
      </c>
      <c r="Q22" s="354">
        <v>4305</v>
      </c>
      <c r="R22" s="354">
        <v>5145</v>
      </c>
      <c r="S22" s="354">
        <v>4646.1188102156284</v>
      </c>
      <c r="T22" s="354">
        <v>7618.5</v>
      </c>
      <c r="U22" s="354">
        <v>3570</v>
      </c>
      <c r="V22" s="354">
        <v>4200</v>
      </c>
      <c r="W22" s="354">
        <v>3848.0011313375385</v>
      </c>
      <c r="X22" s="360">
        <v>30665.4</v>
      </c>
      <c r="Y22" s="371"/>
    </row>
    <row r="23" spans="2:25" ht="13.5" customHeight="1" x14ac:dyDescent="0.15">
      <c r="B23" s="421"/>
      <c r="C23" s="422">
        <v>12</v>
      </c>
      <c r="D23" s="423"/>
      <c r="E23" s="358">
        <v>2415</v>
      </c>
      <c r="F23" s="358">
        <v>3097.5</v>
      </c>
      <c r="G23" s="358">
        <v>2672.0284329393039</v>
      </c>
      <c r="H23" s="358">
        <v>32036</v>
      </c>
      <c r="I23" s="358">
        <v>1680</v>
      </c>
      <c r="J23" s="358">
        <v>2047.5</v>
      </c>
      <c r="K23" s="358">
        <v>1822.6226795580105</v>
      </c>
      <c r="L23" s="361">
        <v>29861</v>
      </c>
      <c r="M23" s="358">
        <v>1050</v>
      </c>
      <c r="N23" s="358">
        <v>1491</v>
      </c>
      <c r="O23" s="358">
        <v>1208.140765295469</v>
      </c>
      <c r="P23" s="358">
        <v>9541</v>
      </c>
      <c r="Q23" s="358">
        <v>4515</v>
      </c>
      <c r="R23" s="358">
        <v>5250</v>
      </c>
      <c r="S23" s="358">
        <v>4768.3287583988795</v>
      </c>
      <c r="T23" s="358">
        <v>7381</v>
      </c>
      <c r="U23" s="358">
        <v>3570</v>
      </c>
      <c r="V23" s="358">
        <v>4305</v>
      </c>
      <c r="W23" s="358">
        <v>3913.0234535930786</v>
      </c>
      <c r="X23" s="361">
        <v>25690</v>
      </c>
      <c r="Y23" s="371"/>
    </row>
    <row r="24" spans="2:25" ht="13.5" customHeight="1" x14ac:dyDescent="0.15">
      <c r="B24" s="425"/>
      <c r="C24" s="426"/>
      <c r="D24" s="427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71"/>
    </row>
    <row r="25" spans="2:25" ht="13.5" customHeight="1" x14ac:dyDescent="0.15">
      <c r="B25" s="391"/>
      <c r="C25" s="426"/>
      <c r="D25" s="428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71"/>
    </row>
    <row r="26" spans="2:25" ht="13.5" customHeight="1" x14ac:dyDescent="0.15">
      <c r="B26" s="425" t="s">
        <v>151</v>
      </c>
      <c r="C26" s="426"/>
      <c r="D26" s="427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71"/>
    </row>
    <row r="27" spans="2:25" ht="13.5" customHeight="1" x14ac:dyDescent="0.15">
      <c r="B27" s="394">
        <v>40518</v>
      </c>
      <c r="C27" s="395"/>
      <c r="D27" s="396">
        <v>40522</v>
      </c>
      <c r="E27" s="354">
        <v>2415</v>
      </c>
      <c r="F27" s="354">
        <v>2835</v>
      </c>
      <c r="G27" s="354">
        <v>2627.5912245909776</v>
      </c>
      <c r="H27" s="354">
        <v>6555.2</v>
      </c>
      <c r="I27" s="354">
        <v>1680</v>
      </c>
      <c r="J27" s="354">
        <v>2047.5</v>
      </c>
      <c r="K27" s="354">
        <v>1819.1831626645733</v>
      </c>
      <c r="L27" s="354">
        <v>6458</v>
      </c>
      <c r="M27" s="354">
        <v>1102.5</v>
      </c>
      <c r="N27" s="354">
        <v>1417.5</v>
      </c>
      <c r="O27" s="354">
        <v>1198.7425472451425</v>
      </c>
      <c r="P27" s="354">
        <v>2426.5</v>
      </c>
      <c r="Q27" s="354">
        <v>4515</v>
      </c>
      <c r="R27" s="354">
        <v>5145</v>
      </c>
      <c r="S27" s="354">
        <v>4736.6428740811007</v>
      </c>
      <c r="T27" s="354">
        <v>1589.2</v>
      </c>
      <c r="U27" s="354">
        <v>3570</v>
      </c>
      <c r="V27" s="354">
        <v>4200</v>
      </c>
      <c r="W27" s="354">
        <v>3777.2476824754017</v>
      </c>
      <c r="X27" s="354">
        <v>7088.5</v>
      </c>
      <c r="Y27" s="371"/>
    </row>
    <row r="28" spans="2:25" ht="13.5" customHeight="1" x14ac:dyDescent="0.15">
      <c r="B28" s="397" t="s">
        <v>152</v>
      </c>
      <c r="C28" s="398"/>
      <c r="D28" s="396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71"/>
    </row>
    <row r="29" spans="2:25" ht="13.5" customHeight="1" x14ac:dyDescent="0.15">
      <c r="B29" s="394">
        <v>40525</v>
      </c>
      <c r="C29" s="395"/>
      <c r="D29" s="396">
        <v>40529</v>
      </c>
      <c r="E29" s="399">
        <v>2415</v>
      </c>
      <c r="F29" s="399">
        <v>2887.5</v>
      </c>
      <c r="G29" s="399">
        <v>2645.055039913836</v>
      </c>
      <c r="H29" s="399">
        <v>9647.2999999999993</v>
      </c>
      <c r="I29" s="399">
        <v>1732.5</v>
      </c>
      <c r="J29" s="399">
        <v>2047.5</v>
      </c>
      <c r="K29" s="399">
        <v>1817.8322037799537</v>
      </c>
      <c r="L29" s="399">
        <v>8315.9</v>
      </c>
      <c r="M29" s="399">
        <v>1068.27</v>
      </c>
      <c r="N29" s="399">
        <v>1417.5</v>
      </c>
      <c r="O29" s="399">
        <v>1185.3796855257617</v>
      </c>
      <c r="P29" s="399">
        <v>2117</v>
      </c>
      <c r="Q29" s="399">
        <v>4515</v>
      </c>
      <c r="R29" s="399">
        <v>5250</v>
      </c>
      <c r="S29" s="399">
        <v>4753.7096031357187</v>
      </c>
      <c r="T29" s="399">
        <v>1684.1</v>
      </c>
      <c r="U29" s="399">
        <v>3632.4750000000004</v>
      </c>
      <c r="V29" s="399">
        <v>4200</v>
      </c>
      <c r="W29" s="399">
        <v>3932.6072152411834</v>
      </c>
      <c r="X29" s="399">
        <v>5022.1000000000004</v>
      </c>
      <c r="Y29" s="371"/>
    </row>
    <row r="30" spans="2:25" ht="13.5" customHeight="1" x14ac:dyDescent="0.15">
      <c r="B30" s="397" t="s">
        <v>153</v>
      </c>
      <c r="C30" s="398"/>
      <c r="D30" s="396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71"/>
    </row>
    <row r="31" spans="2:25" ht="13.5" customHeight="1" x14ac:dyDescent="0.15">
      <c r="B31" s="394">
        <v>40532</v>
      </c>
      <c r="C31" s="395"/>
      <c r="D31" s="396">
        <v>40536</v>
      </c>
      <c r="E31" s="354">
        <v>2520</v>
      </c>
      <c r="F31" s="354">
        <v>3097.5</v>
      </c>
      <c r="G31" s="354">
        <v>2736.8324777673347</v>
      </c>
      <c r="H31" s="354">
        <v>8187.6</v>
      </c>
      <c r="I31" s="354">
        <v>1732.5</v>
      </c>
      <c r="J31" s="354">
        <v>2047.5</v>
      </c>
      <c r="K31" s="354">
        <v>1829.4637225115739</v>
      </c>
      <c r="L31" s="354">
        <v>6072.6</v>
      </c>
      <c r="M31" s="354">
        <v>1050</v>
      </c>
      <c r="N31" s="354">
        <v>1491</v>
      </c>
      <c r="O31" s="354">
        <v>1259.6445009957959</v>
      </c>
      <c r="P31" s="354">
        <v>2416.8000000000002</v>
      </c>
      <c r="Q31" s="354">
        <v>4515</v>
      </c>
      <c r="R31" s="354">
        <v>5250</v>
      </c>
      <c r="S31" s="354">
        <v>4800.9538937637108</v>
      </c>
      <c r="T31" s="354">
        <v>2066.1999999999998</v>
      </c>
      <c r="U31" s="354">
        <v>3675</v>
      </c>
      <c r="V31" s="354">
        <v>4305</v>
      </c>
      <c r="W31" s="354">
        <v>3981.5012691316865</v>
      </c>
      <c r="X31" s="354">
        <v>6695.4</v>
      </c>
      <c r="Y31" s="371"/>
    </row>
    <row r="32" spans="2:25" ht="13.5" customHeight="1" x14ac:dyDescent="0.15">
      <c r="B32" s="397" t="s">
        <v>154</v>
      </c>
      <c r="C32" s="398"/>
      <c r="D32" s="396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71"/>
    </row>
    <row r="33" spans="2:25" ht="13.5" customHeight="1" x14ac:dyDescent="0.15">
      <c r="B33" s="394"/>
      <c r="C33" s="395"/>
      <c r="D33" s="396">
        <v>40906</v>
      </c>
      <c r="E33" s="354"/>
      <c r="F33" s="354"/>
      <c r="G33" s="354"/>
      <c r="H33" s="354">
        <v>7646</v>
      </c>
      <c r="I33" s="354"/>
      <c r="J33" s="354"/>
      <c r="K33" s="354"/>
      <c r="L33" s="354">
        <v>9014</v>
      </c>
      <c r="M33" s="354"/>
      <c r="N33" s="354"/>
      <c r="O33" s="354"/>
      <c r="P33" s="354">
        <v>2581</v>
      </c>
      <c r="Q33" s="354"/>
      <c r="R33" s="354"/>
      <c r="S33" s="354"/>
      <c r="T33" s="354">
        <v>2041</v>
      </c>
      <c r="U33" s="354"/>
      <c r="V33" s="354"/>
      <c r="W33" s="354"/>
      <c r="X33" s="354">
        <v>6884</v>
      </c>
      <c r="Y33" s="371"/>
    </row>
    <row r="34" spans="2:25" ht="13.5" customHeight="1" x14ac:dyDescent="0.15">
      <c r="B34" s="397" t="s">
        <v>155</v>
      </c>
      <c r="C34" s="398"/>
      <c r="D34" s="396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71"/>
    </row>
    <row r="35" spans="2:25" ht="13.5" customHeight="1" x14ac:dyDescent="0.15">
      <c r="B35" s="400"/>
      <c r="C35" s="401"/>
      <c r="D35" s="402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71"/>
    </row>
    <row r="36" spans="2:25" ht="3.75" customHeight="1" x14ac:dyDescent="0.15">
      <c r="B36" s="430"/>
      <c r="C36" s="431"/>
      <c r="D36" s="43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</row>
    <row r="37" spans="2:25" ht="13.5" customHeight="1" x14ac:dyDescent="0.15">
      <c r="B37" s="373" t="s">
        <v>135</v>
      </c>
      <c r="C37" s="432" t="s">
        <v>184</v>
      </c>
      <c r="D37" s="432"/>
    </row>
    <row r="38" spans="2:25" ht="13.5" customHeight="1" x14ac:dyDescent="0.15">
      <c r="B38" s="373" t="s">
        <v>1</v>
      </c>
      <c r="C38" s="432" t="s">
        <v>137</v>
      </c>
      <c r="D38" s="432"/>
    </row>
    <row r="39" spans="2:25" ht="13.5" customHeight="1" x14ac:dyDescent="0.15">
      <c r="B39" s="373"/>
      <c r="C39" s="432"/>
      <c r="D39" s="432"/>
    </row>
    <row r="40" spans="2:25" ht="13.5" customHeight="1" x14ac:dyDescent="0.15">
      <c r="B40" s="373"/>
      <c r="C40" s="432"/>
      <c r="D40" s="432"/>
    </row>
    <row r="41" spans="2:25" ht="13.5" customHeight="1" x14ac:dyDescent="0.15">
      <c r="B41" s="373"/>
      <c r="C41" s="432"/>
    </row>
    <row r="42" spans="2:25" ht="13.5" customHeight="1" x14ac:dyDescent="0.15">
      <c r="B42" s="373"/>
      <c r="C42" s="432"/>
    </row>
    <row r="43" spans="2:25" ht="13.5" customHeight="1" x14ac:dyDescent="0.15">
      <c r="B43" s="373"/>
      <c r="C43" s="432"/>
    </row>
  </sheetData>
  <phoneticPr fontId="5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Y43"/>
  <sheetViews>
    <sheetView zoomScale="75" zoomScaleNormal="75" workbookViewId="0"/>
  </sheetViews>
  <sheetFormatPr defaultColWidth="7.5" defaultRowHeight="12" x14ac:dyDescent="0.15"/>
  <cols>
    <col min="1" max="1" width="0.625" style="414" customWidth="1"/>
    <col min="2" max="2" width="5.375" style="414" customWidth="1"/>
    <col min="3" max="3" width="2.5" style="414" customWidth="1"/>
    <col min="4" max="4" width="5.5" style="414" customWidth="1"/>
    <col min="5" max="7" width="5.875" style="414" customWidth="1"/>
    <col min="8" max="8" width="7.5" style="414" customWidth="1"/>
    <col min="9" max="11" width="5.875" style="414" customWidth="1"/>
    <col min="12" max="12" width="8.125" style="414" customWidth="1"/>
    <col min="13" max="15" width="5.875" style="414" customWidth="1"/>
    <col min="16" max="16" width="7.75" style="414" customWidth="1"/>
    <col min="17" max="19" width="5.875" style="414" customWidth="1"/>
    <col min="20" max="20" width="8" style="414" customWidth="1"/>
    <col min="21" max="23" width="5.875" style="414" customWidth="1"/>
    <col min="24" max="24" width="7.75" style="414" customWidth="1"/>
    <col min="25" max="16384" width="7.5" style="414"/>
  </cols>
  <sheetData>
    <row r="1" spans="1:25" ht="15" customHeight="1" x14ac:dyDescent="0.15">
      <c r="A1" s="317"/>
      <c r="B1" s="413"/>
      <c r="C1" s="413"/>
      <c r="D1" s="413"/>
    </row>
    <row r="2" spans="1:25" ht="12.75" customHeight="1" x14ac:dyDescent="0.15">
      <c r="B2" s="317" t="str">
        <f>近交雑31!B2&amp;"　（つづき）"</f>
        <v>(4)交雑牛チルド「3」の品目別価格　（つづき）</v>
      </c>
      <c r="C2" s="415"/>
      <c r="D2" s="415"/>
    </row>
    <row r="3" spans="1:25" ht="12.75" customHeight="1" x14ac:dyDescent="0.15">
      <c r="B3" s="415"/>
      <c r="C3" s="415"/>
      <c r="D3" s="415"/>
      <c r="X3" s="373" t="s">
        <v>117</v>
      </c>
    </row>
    <row r="4" spans="1:25" ht="3.75" customHeight="1" x14ac:dyDescent="0.15"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</row>
    <row r="5" spans="1:25" ht="13.5" customHeight="1" x14ac:dyDescent="0.15">
      <c r="B5" s="379"/>
      <c r="C5" s="332" t="s">
        <v>278</v>
      </c>
      <c r="D5" s="331"/>
      <c r="E5" s="380" t="s">
        <v>297</v>
      </c>
      <c r="F5" s="381"/>
      <c r="G5" s="381"/>
      <c r="H5" s="382"/>
      <c r="I5" s="380" t="s">
        <v>298</v>
      </c>
      <c r="J5" s="381"/>
      <c r="K5" s="381"/>
      <c r="L5" s="382"/>
      <c r="M5" s="380" t="s">
        <v>299</v>
      </c>
      <c r="N5" s="381"/>
      <c r="O5" s="381"/>
      <c r="P5" s="382"/>
      <c r="Q5" s="380" t="s">
        <v>300</v>
      </c>
      <c r="R5" s="381"/>
      <c r="S5" s="381"/>
      <c r="T5" s="382"/>
      <c r="U5" s="380" t="s">
        <v>301</v>
      </c>
      <c r="V5" s="381"/>
      <c r="W5" s="381"/>
      <c r="X5" s="382"/>
      <c r="Y5" s="371"/>
    </row>
    <row r="6" spans="1:25" ht="13.5" customHeight="1" x14ac:dyDescent="0.15">
      <c r="B6" s="335" t="s">
        <v>291</v>
      </c>
      <c r="C6" s="383"/>
      <c r="D6" s="337"/>
      <c r="E6" s="385" t="s">
        <v>292</v>
      </c>
      <c r="F6" s="385" t="s">
        <v>193</v>
      </c>
      <c r="G6" s="385" t="s">
        <v>293</v>
      </c>
      <c r="H6" s="385" t="s">
        <v>128</v>
      </c>
      <c r="I6" s="385" t="s">
        <v>292</v>
      </c>
      <c r="J6" s="385" t="s">
        <v>193</v>
      </c>
      <c r="K6" s="385" t="s">
        <v>293</v>
      </c>
      <c r="L6" s="385" t="s">
        <v>128</v>
      </c>
      <c r="M6" s="385" t="s">
        <v>292</v>
      </c>
      <c r="N6" s="385" t="s">
        <v>193</v>
      </c>
      <c r="O6" s="385" t="s">
        <v>293</v>
      </c>
      <c r="P6" s="385" t="s">
        <v>128</v>
      </c>
      <c r="Q6" s="385" t="s">
        <v>292</v>
      </c>
      <c r="R6" s="385" t="s">
        <v>193</v>
      </c>
      <c r="S6" s="385" t="s">
        <v>293</v>
      </c>
      <c r="T6" s="385" t="s">
        <v>128</v>
      </c>
      <c r="U6" s="385" t="s">
        <v>292</v>
      </c>
      <c r="V6" s="385" t="s">
        <v>193</v>
      </c>
      <c r="W6" s="385" t="s">
        <v>293</v>
      </c>
      <c r="X6" s="385" t="s">
        <v>128</v>
      </c>
    </row>
    <row r="7" spans="1:25" ht="13.5" customHeight="1" x14ac:dyDescent="0.15">
      <c r="B7" s="341"/>
      <c r="C7" s="326"/>
      <c r="D7" s="342"/>
      <c r="E7" s="386"/>
      <c r="F7" s="386"/>
      <c r="G7" s="386" t="s">
        <v>294</v>
      </c>
      <c r="H7" s="386"/>
      <c r="I7" s="386"/>
      <c r="J7" s="386"/>
      <c r="K7" s="386" t="s">
        <v>294</v>
      </c>
      <c r="L7" s="386"/>
      <c r="M7" s="386"/>
      <c r="N7" s="386"/>
      <c r="O7" s="386" t="s">
        <v>294</v>
      </c>
      <c r="P7" s="386"/>
      <c r="Q7" s="386"/>
      <c r="R7" s="386"/>
      <c r="S7" s="386" t="s">
        <v>294</v>
      </c>
      <c r="T7" s="386"/>
      <c r="U7" s="386"/>
      <c r="V7" s="386"/>
      <c r="W7" s="386" t="s">
        <v>294</v>
      </c>
      <c r="X7" s="386"/>
    </row>
    <row r="8" spans="1:25" ht="13.5" customHeight="1" x14ac:dyDescent="0.15">
      <c r="B8" s="352" t="s">
        <v>95</v>
      </c>
      <c r="C8" s="323">
        <v>19</v>
      </c>
      <c r="D8" s="317" t="s">
        <v>96</v>
      </c>
      <c r="E8" s="350">
        <v>1050</v>
      </c>
      <c r="F8" s="350">
        <v>1731</v>
      </c>
      <c r="G8" s="350">
        <v>1422</v>
      </c>
      <c r="H8" s="350">
        <v>240264</v>
      </c>
      <c r="I8" s="350">
        <v>1470</v>
      </c>
      <c r="J8" s="350">
        <v>2048</v>
      </c>
      <c r="K8" s="350">
        <v>1741</v>
      </c>
      <c r="L8" s="350">
        <v>88807</v>
      </c>
      <c r="M8" s="350">
        <v>1523</v>
      </c>
      <c r="N8" s="350">
        <v>2100</v>
      </c>
      <c r="O8" s="350">
        <v>1789</v>
      </c>
      <c r="P8" s="350">
        <v>131534</v>
      </c>
      <c r="Q8" s="350">
        <v>1523</v>
      </c>
      <c r="R8" s="350">
        <v>2100</v>
      </c>
      <c r="S8" s="350">
        <v>1821</v>
      </c>
      <c r="T8" s="350">
        <v>118899</v>
      </c>
      <c r="U8" s="350">
        <v>1344</v>
      </c>
      <c r="V8" s="350">
        <v>1869</v>
      </c>
      <c r="W8" s="350">
        <v>1623</v>
      </c>
      <c r="X8" s="350">
        <v>113056</v>
      </c>
    </row>
    <row r="9" spans="1:25" ht="13.5" customHeight="1" x14ac:dyDescent="0.15">
      <c r="B9" s="352"/>
      <c r="C9" s="323">
        <v>20</v>
      </c>
      <c r="D9" s="317"/>
      <c r="E9" s="354">
        <v>840</v>
      </c>
      <c r="F9" s="354">
        <v>1575</v>
      </c>
      <c r="G9" s="354">
        <v>1310</v>
      </c>
      <c r="H9" s="354">
        <v>238902</v>
      </c>
      <c r="I9" s="354">
        <v>1260</v>
      </c>
      <c r="J9" s="354">
        <v>1890</v>
      </c>
      <c r="K9" s="354">
        <v>1662</v>
      </c>
      <c r="L9" s="354">
        <v>112142</v>
      </c>
      <c r="M9" s="354">
        <v>1313</v>
      </c>
      <c r="N9" s="354">
        <v>1943</v>
      </c>
      <c r="O9" s="354">
        <v>1701</v>
      </c>
      <c r="P9" s="354">
        <v>140845</v>
      </c>
      <c r="Q9" s="354">
        <v>1313</v>
      </c>
      <c r="R9" s="354">
        <v>1974</v>
      </c>
      <c r="S9" s="354">
        <v>1738</v>
      </c>
      <c r="T9" s="354">
        <v>133386</v>
      </c>
      <c r="U9" s="354">
        <v>1213</v>
      </c>
      <c r="V9" s="354">
        <v>1785</v>
      </c>
      <c r="W9" s="354">
        <v>1505</v>
      </c>
      <c r="X9" s="354">
        <v>132231</v>
      </c>
    </row>
    <row r="10" spans="1:25" ht="13.5" customHeight="1" x14ac:dyDescent="0.15">
      <c r="B10" s="356"/>
      <c r="C10" s="387">
        <v>21</v>
      </c>
      <c r="D10" s="326"/>
      <c r="E10" s="358">
        <v>735</v>
      </c>
      <c r="F10" s="358">
        <v>1575</v>
      </c>
      <c r="G10" s="358">
        <v>1199</v>
      </c>
      <c r="H10" s="358">
        <v>303127</v>
      </c>
      <c r="I10" s="358">
        <v>1313</v>
      </c>
      <c r="J10" s="358">
        <v>1943</v>
      </c>
      <c r="K10" s="358">
        <v>1619</v>
      </c>
      <c r="L10" s="358">
        <v>109310</v>
      </c>
      <c r="M10" s="358">
        <v>1365</v>
      </c>
      <c r="N10" s="358">
        <v>1943</v>
      </c>
      <c r="O10" s="358">
        <v>1646</v>
      </c>
      <c r="P10" s="358">
        <v>121480</v>
      </c>
      <c r="Q10" s="358">
        <v>1418</v>
      </c>
      <c r="R10" s="358">
        <v>1943</v>
      </c>
      <c r="S10" s="358">
        <v>1672</v>
      </c>
      <c r="T10" s="358">
        <v>125802</v>
      </c>
      <c r="U10" s="358">
        <v>1239</v>
      </c>
      <c r="V10" s="358">
        <v>1733</v>
      </c>
      <c r="W10" s="358">
        <v>1444</v>
      </c>
      <c r="X10" s="358">
        <v>167951</v>
      </c>
    </row>
    <row r="11" spans="1:25" ht="13.5" customHeight="1" x14ac:dyDescent="0.15">
      <c r="B11" s="352" t="s">
        <v>312</v>
      </c>
      <c r="C11" s="323">
        <v>12</v>
      </c>
      <c r="D11" s="328"/>
      <c r="E11" s="354">
        <v>735</v>
      </c>
      <c r="F11" s="354">
        <v>1072</v>
      </c>
      <c r="G11" s="354">
        <v>972</v>
      </c>
      <c r="H11" s="354">
        <v>24828</v>
      </c>
      <c r="I11" s="354">
        <v>1418</v>
      </c>
      <c r="J11" s="354">
        <v>1733</v>
      </c>
      <c r="K11" s="354">
        <v>1602</v>
      </c>
      <c r="L11" s="354">
        <v>9488</v>
      </c>
      <c r="M11" s="354">
        <v>1470</v>
      </c>
      <c r="N11" s="354">
        <v>1733</v>
      </c>
      <c r="O11" s="354">
        <v>1598</v>
      </c>
      <c r="P11" s="354">
        <v>9712</v>
      </c>
      <c r="Q11" s="354">
        <v>1457</v>
      </c>
      <c r="R11" s="354">
        <v>1733</v>
      </c>
      <c r="S11" s="354">
        <v>1597</v>
      </c>
      <c r="T11" s="354">
        <v>8280</v>
      </c>
      <c r="U11" s="354">
        <v>1365</v>
      </c>
      <c r="V11" s="354">
        <v>1628</v>
      </c>
      <c r="W11" s="354">
        <v>1505</v>
      </c>
      <c r="X11" s="354">
        <v>13990</v>
      </c>
    </row>
    <row r="12" spans="1:25" ht="13.5" customHeight="1" x14ac:dyDescent="0.15">
      <c r="B12" s="352" t="s">
        <v>99</v>
      </c>
      <c r="C12" s="323">
        <v>1</v>
      </c>
      <c r="D12" s="328" t="s">
        <v>2</v>
      </c>
      <c r="E12" s="354">
        <v>788</v>
      </c>
      <c r="F12" s="354">
        <v>998</v>
      </c>
      <c r="G12" s="354">
        <v>901</v>
      </c>
      <c r="H12" s="354">
        <v>22334</v>
      </c>
      <c r="I12" s="354">
        <v>1313</v>
      </c>
      <c r="J12" s="354">
        <v>1680</v>
      </c>
      <c r="K12" s="354">
        <v>1528</v>
      </c>
      <c r="L12" s="354">
        <v>8144</v>
      </c>
      <c r="M12" s="354">
        <v>1313</v>
      </c>
      <c r="N12" s="354">
        <v>1680</v>
      </c>
      <c r="O12" s="354">
        <v>1512</v>
      </c>
      <c r="P12" s="354">
        <v>9654</v>
      </c>
      <c r="Q12" s="354">
        <v>1365</v>
      </c>
      <c r="R12" s="354">
        <v>1680</v>
      </c>
      <c r="S12" s="354">
        <v>1515</v>
      </c>
      <c r="T12" s="354">
        <v>7084</v>
      </c>
      <c r="U12" s="354">
        <v>1155</v>
      </c>
      <c r="V12" s="354">
        <v>1523</v>
      </c>
      <c r="W12" s="354">
        <v>1345</v>
      </c>
      <c r="X12" s="354">
        <v>12602</v>
      </c>
    </row>
    <row r="13" spans="1:25" ht="13.5" customHeight="1" x14ac:dyDescent="0.15">
      <c r="B13" s="352"/>
      <c r="C13" s="323">
        <v>2</v>
      </c>
      <c r="D13" s="328"/>
      <c r="E13" s="354">
        <v>819</v>
      </c>
      <c r="F13" s="354">
        <v>1155</v>
      </c>
      <c r="G13" s="354">
        <v>982</v>
      </c>
      <c r="H13" s="354">
        <v>23481</v>
      </c>
      <c r="I13" s="354">
        <v>1313</v>
      </c>
      <c r="J13" s="354">
        <v>1628</v>
      </c>
      <c r="K13" s="354">
        <v>1484</v>
      </c>
      <c r="L13" s="354">
        <v>8785</v>
      </c>
      <c r="M13" s="354">
        <v>1346</v>
      </c>
      <c r="N13" s="354">
        <v>1680</v>
      </c>
      <c r="O13" s="354">
        <v>1525</v>
      </c>
      <c r="P13" s="354">
        <v>9548</v>
      </c>
      <c r="Q13" s="354">
        <v>1344</v>
      </c>
      <c r="R13" s="354">
        <v>1680</v>
      </c>
      <c r="S13" s="354">
        <v>1554</v>
      </c>
      <c r="T13" s="354">
        <v>7126</v>
      </c>
      <c r="U13" s="354">
        <v>1208</v>
      </c>
      <c r="V13" s="354">
        <v>1523</v>
      </c>
      <c r="W13" s="354">
        <v>1386</v>
      </c>
      <c r="X13" s="354">
        <v>14132</v>
      </c>
    </row>
    <row r="14" spans="1:25" ht="13.5" customHeight="1" x14ac:dyDescent="0.15">
      <c r="B14" s="352"/>
      <c r="C14" s="323">
        <v>3</v>
      </c>
      <c r="D14" s="328"/>
      <c r="E14" s="354">
        <v>966</v>
      </c>
      <c r="F14" s="354">
        <v>1313</v>
      </c>
      <c r="G14" s="354">
        <v>1170</v>
      </c>
      <c r="H14" s="354">
        <v>32540</v>
      </c>
      <c r="I14" s="354">
        <v>1365</v>
      </c>
      <c r="J14" s="354">
        <v>1733</v>
      </c>
      <c r="K14" s="354">
        <v>1576</v>
      </c>
      <c r="L14" s="354">
        <v>12115</v>
      </c>
      <c r="M14" s="354">
        <v>1418</v>
      </c>
      <c r="N14" s="354">
        <v>1733</v>
      </c>
      <c r="O14" s="354">
        <v>1567</v>
      </c>
      <c r="P14" s="354">
        <v>11886</v>
      </c>
      <c r="Q14" s="354">
        <v>1418</v>
      </c>
      <c r="R14" s="354">
        <v>1785</v>
      </c>
      <c r="S14" s="354">
        <v>1584</v>
      </c>
      <c r="T14" s="354">
        <v>8384</v>
      </c>
      <c r="U14" s="354">
        <v>1260</v>
      </c>
      <c r="V14" s="354">
        <v>1575</v>
      </c>
      <c r="W14" s="354">
        <v>1431</v>
      </c>
      <c r="X14" s="354">
        <v>17291</v>
      </c>
    </row>
    <row r="15" spans="1:25" ht="13.5" customHeight="1" x14ac:dyDescent="0.15">
      <c r="B15" s="352"/>
      <c r="C15" s="323">
        <v>4</v>
      </c>
      <c r="D15" s="328"/>
      <c r="E15" s="354">
        <v>1050</v>
      </c>
      <c r="F15" s="354">
        <v>1509</v>
      </c>
      <c r="G15" s="354">
        <v>1275</v>
      </c>
      <c r="H15" s="354">
        <v>31781</v>
      </c>
      <c r="I15" s="354">
        <v>1391</v>
      </c>
      <c r="J15" s="354">
        <v>1785</v>
      </c>
      <c r="K15" s="354">
        <v>1599</v>
      </c>
      <c r="L15" s="354">
        <v>9910</v>
      </c>
      <c r="M15" s="354">
        <v>1418</v>
      </c>
      <c r="N15" s="354">
        <v>1785</v>
      </c>
      <c r="O15" s="354">
        <v>1590</v>
      </c>
      <c r="P15" s="354">
        <v>9279</v>
      </c>
      <c r="Q15" s="354">
        <v>1418</v>
      </c>
      <c r="R15" s="354">
        <v>1785</v>
      </c>
      <c r="S15" s="354">
        <v>1600</v>
      </c>
      <c r="T15" s="354">
        <v>6846</v>
      </c>
      <c r="U15" s="354">
        <v>1313</v>
      </c>
      <c r="V15" s="354">
        <v>1628</v>
      </c>
      <c r="W15" s="354">
        <v>1443</v>
      </c>
      <c r="X15" s="354">
        <v>14193</v>
      </c>
    </row>
    <row r="16" spans="1:25" ht="13.5" customHeight="1" x14ac:dyDescent="0.15">
      <c r="B16" s="352"/>
      <c r="C16" s="323">
        <v>5</v>
      </c>
      <c r="D16" s="328"/>
      <c r="E16" s="354">
        <v>1155</v>
      </c>
      <c r="F16" s="354">
        <v>1500</v>
      </c>
      <c r="G16" s="354">
        <v>1328</v>
      </c>
      <c r="H16" s="354">
        <v>36771</v>
      </c>
      <c r="I16" s="354">
        <v>1365</v>
      </c>
      <c r="J16" s="354">
        <v>1785</v>
      </c>
      <c r="K16" s="354">
        <v>1633</v>
      </c>
      <c r="L16" s="354">
        <v>9461</v>
      </c>
      <c r="M16" s="354">
        <v>1460</v>
      </c>
      <c r="N16" s="354">
        <v>1785</v>
      </c>
      <c r="O16" s="354">
        <v>1631</v>
      </c>
      <c r="P16" s="354">
        <v>10643</v>
      </c>
      <c r="Q16" s="354">
        <v>1449</v>
      </c>
      <c r="R16" s="354">
        <v>1838</v>
      </c>
      <c r="S16" s="354">
        <v>1654</v>
      </c>
      <c r="T16" s="354">
        <v>7303</v>
      </c>
      <c r="U16" s="354">
        <v>1313</v>
      </c>
      <c r="V16" s="354">
        <v>1680</v>
      </c>
      <c r="W16" s="354">
        <v>1452</v>
      </c>
      <c r="X16" s="354">
        <v>16400</v>
      </c>
    </row>
    <row r="17" spans="2:24" ht="13.5" customHeight="1" x14ac:dyDescent="0.15">
      <c r="B17" s="352"/>
      <c r="C17" s="323">
        <v>6</v>
      </c>
      <c r="D17" s="328"/>
      <c r="E17" s="354">
        <v>1050</v>
      </c>
      <c r="F17" s="354">
        <v>1500</v>
      </c>
      <c r="G17" s="354">
        <v>1321</v>
      </c>
      <c r="H17" s="354">
        <v>26566</v>
      </c>
      <c r="I17" s="354">
        <v>1365</v>
      </c>
      <c r="J17" s="354">
        <v>1738</v>
      </c>
      <c r="K17" s="354">
        <v>1592</v>
      </c>
      <c r="L17" s="354">
        <v>7699</v>
      </c>
      <c r="M17" s="354">
        <v>1460</v>
      </c>
      <c r="N17" s="354">
        <v>1838</v>
      </c>
      <c r="O17" s="354">
        <v>1638</v>
      </c>
      <c r="P17" s="354">
        <v>8214</v>
      </c>
      <c r="Q17" s="354">
        <v>1460</v>
      </c>
      <c r="R17" s="354">
        <v>1838</v>
      </c>
      <c r="S17" s="354">
        <v>1656</v>
      </c>
      <c r="T17" s="354">
        <v>7138</v>
      </c>
      <c r="U17" s="354">
        <v>1313</v>
      </c>
      <c r="V17" s="354">
        <v>1680</v>
      </c>
      <c r="W17" s="354">
        <v>1456</v>
      </c>
      <c r="X17" s="354">
        <v>11113</v>
      </c>
    </row>
    <row r="18" spans="2:24" ht="13.5" customHeight="1" x14ac:dyDescent="0.15">
      <c r="B18" s="352"/>
      <c r="C18" s="323">
        <v>7</v>
      </c>
      <c r="D18" s="328"/>
      <c r="E18" s="354">
        <v>1050</v>
      </c>
      <c r="F18" s="354">
        <v>1500</v>
      </c>
      <c r="G18" s="354">
        <v>1323</v>
      </c>
      <c r="H18" s="354">
        <v>24884</v>
      </c>
      <c r="I18" s="354">
        <v>1365</v>
      </c>
      <c r="J18" s="354">
        <v>1785</v>
      </c>
      <c r="K18" s="354">
        <v>1611</v>
      </c>
      <c r="L18" s="354">
        <v>6619</v>
      </c>
      <c r="M18" s="354">
        <v>1418</v>
      </c>
      <c r="N18" s="354">
        <v>1838</v>
      </c>
      <c r="O18" s="354">
        <v>1624</v>
      </c>
      <c r="P18" s="354">
        <v>6877</v>
      </c>
      <c r="Q18" s="354">
        <v>1439</v>
      </c>
      <c r="R18" s="354">
        <v>1785</v>
      </c>
      <c r="S18" s="354">
        <v>1655</v>
      </c>
      <c r="T18" s="354">
        <v>6815</v>
      </c>
      <c r="U18" s="354">
        <v>1260</v>
      </c>
      <c r="V18" s="354">
        <v>1680</v>
      </c>
      <c r="W18" s="354">
        <v>1439</v>
      </c>
      <c r="X18" s="354">
        <v>10174</v>
      </c>
    </row>
    <row r="19" spans="2:24" ht="13.5" customHeight="1" x14ac:dyDescent="0.15">
      <c r="B19" s="352"/>
      <c r="C19" s="418">
        <v>8</v>
      </c>
      <c r="D19" s="328"/>
      <c r="E19" s="354">
        <v>1155</v>
      </c>
      <c r="F19" s="354">
        <v>1449</v>
      </c>
      <c r="G19" s="354">
        <v>1319</v>
      </c>
      <c r="H19" s="354">
        <v>37375</v>
      </c>
      <c r="I19" s="354">
        <v>1407</v>
      </c>
      <c r="J19" s="354">
        <v>1785</v>
      </c>
      <c r="K19" s="354">
        <v>1623</v>
      </c>
      <c r="L19" s="354">
        <v>9502</v>
      </c>
      <c r="M19" s="354">
        <v>1449</v>
      </c>
      <c r="N19" s="354">
        <v>1829</v>
      </c>
      <c r="O19" s="354">
        <v>1622</v>
      </c>
      <c r="P19" s="354">
        <v>11089</v>
      </c>
      <c r="Q19" s="354">
        <v>1448</v>
      </c>
      <c r="R19" s="354">
        <v>1838</v>
      </c>
      <c r="S19" s="354">
        <v>1601</v>
      </c>
      <c r="T19" s="354">
        <v>9724</v>
      </c>
      <c r="U19" s="354">
        <v>1260</v>
      </c>
      <c r="V19" s="354">
        <v>1680</v>
      </c>
      <c r="W19" s="354">
        <v>1409</v>
      </c>
      <c r="X19" s="354">
        <v>15808</v>
      </c>
    </row>
    <row r="20" spans="2:24" ht="13.5" customHeight="1" x14ac:dyDescent="0.15">
      <c r="B20" s="417"/>
      <c r="C20" s="418">
        <v>9</v>
      </c>
      <c r="D20" s="419"/>
      <c r="E20" s="354">
        <v>1050</v>
      </c>
      <c r="F20" s="354">
        <v>1470</v>
      </c>
      <c r="G20" s="354">
        <v>1296</v>
      </c>
      <c r="H20" s="354">
        <v>28844</v>
      </c>
      <c r="I20" s="354">
        <v>1365</v>
      </c>
      <c r="J20" s="354">
        <v>1785</v>
      </c>
      <c r="K20" s="354">
        <v>1632</v>
      </c>
      <c r="L20" s="354">
        <v>7685</v>
      </c>
      <c r="M20" s="354">
        <v>1470</v>
      </c>
      <c r="N20" s="354">
        <v>1890</v>
      </c>
      <c r="O20" s="354">
        <v>1650</v>
      </c>
      <c r="P20" s="354">
        <v>6941</v>
      </c>
      <c r="Q20" s="354">
        <v>1470</v>
      </c>
      <c r="R20" s="354">
        <v>1943</v>
      </c>
      <c r="S20" s="354">
        <v>1688</v>
      </c>
      <c r="T20" s="354">
        <v>8056</v>
      </c>
      <c r="U20" s="354">
        <v>1260</v>
      </c>
      <c r="V20" s="354">
        <v>1680</v>
      </c>
      <c r="W20" s="354">
        <v>1476</v>
      </c>
      <c r="X20" s="354">
        <v>12524</v>
      </c>
    </row>
    <row r="21" spans="2:24" ht="13.5" customHeight="1" x14ac:dyDescent="0.15">
      <c r="B21" s="417"/>
      <c r="C21" s="418">
        <v>10</v>
      </c>
      <c r="D21" s="419"/>
      <c r="E21" s="354">
        <v>1049.895</v>
      </c>
      <c r="F21" s="354">
        <v>1500.03</v>
      </c>
      <c r="G21" s="354">
        <v>1270.2641805162521</v>
      </c>
      <c r="H21" s="354">
        <v>28533.4</v>
      </c>
      <c r="I21" s="354">
        <v>1438.5</v>
      </c>
      <c r="J21" s="354">
        <v>1785</v>
      </c>
      <c r="K21" s="354">
        <v>1653.3247478822107</v>
      </c>
      <c r="L21" s="354">
        <v>7159.8</v>
      </c>
      <c r="M21" s="354">
        <v>1470</v>
      </c>
      <c r="N21" s="354">
        <v>1785</v>
      </c>
      <c r="O21" s="354">
        <v>1665.1160260966694</v>
      </c>
      <c r="P21" s="354">
        <v>7644.6</v>
      </c>
      <c r="Q21" s="354">
        <v>1470</v>
      </c>
      <c r="R21" s="354">
        <v>1837.5</v>
      </c>
      <c r="S21" s="354">
        <v>1693.1752831485521</v>
      </c>
      <c r="T21" s="354">
        <v>8227.2000000000007</v>
      </c>
      <c r="U21" s="354">
        <v>1454.25</v>
      </c>
      <c r="V21" s="354">
        <v>1680</v>
      </c>
      <c r="W21" s="354">
        <v>1540.3453475491551</v>
      </c>
      <c r="X21" s="354">
        <v>11137.7</v>
      </c>
    </row>
    <row r="22" spans="2:24" ht="13.5" customHeight="1" x14ac:dyDescent="0.15">
      <c r="B22" s="417"/>
      <c r="C22" s="418">
        <v>11</v>
      </c>
      <c r="D22" s="419"/>
      <c r="E22" s="360">
        <v>945</v>
      </c>
      <c r="F22" s="354">
        <v>1500.24</v>
      </c>
      <c r="G22" s="354">
        <v>1197.7583241835807</v>
      </c>
      <c r="H22" s="354">
        <v>36802.699999999997</v>
      </c>
      <c r="I22" s="354">
        <v>1575</v>
      </c>
      <c r="J22" s="354">
        <v>1785</v>
      </c>
      <c r="K22" s="354">
        <v>1689.4180833670293</v>
      </c>
      <c r="L22" s="354">
        <v>8147</v>
      </c>
      <c r="M22" s="354">
        <v>1575</v>
      </c>
      <c r="N22" s="354">
        <v>1837.5</v>
      </c>
      <c r="O22" s="354">
        <v>1711.1926852655133</v>
      </c>
      <c r="P22" s="354">
        <v>9129.4</v>
      </c>
      <c r="Q22" s="354">
        <v>1575</v>
      </c>
      <c r="R22" s="354">
        <v>1890</v>
      </c>
      <c r="S22" s="354">
        <v>1718.181220581075</v>
      </c>
      <c r="T22" s="354">
        <v>8203.7999999999993</v>
      </c>
      <c r="U22" s="354">
        <v>1470</v>
      </c>
      <c r="V22" s="354">
        <v>1764</v>
      </c>
      <c r="W22" s="354">
        <v>1562.5015687393043</v>
      </c>
      <c r="X22" s="360">
        <v>12981.400000000001</v>
      </c>
    </row>
    <row r="23" spans="2:24" ht="13.5" customHeight="1" x14ac:dyDescent="0.15">
      <c r="B23" s="421"/>
      <c r="C23" s="422">
        <v>12</v>
      </c>
      <c r="D23" s="423"/>
      <c r="E23" s="358">
        <v>945</v>
      </c>
      <c r="F23" s="358">
        <v>1396.5</v>
      </c>
      <c r="G23" s="358">
        <v>1161.1139489679126</v>
      </c>
      <c r="H23" s="358">
        <v>30552</v>
      </c>
      <c r="I23" s="358">
        <v>1522.5</v>
      </c>
      <c r="J23" s="358">
        <v>1890</v>
      </c>
      <c r="K23" s="358">
        <v>1695.1003255175222</v>
      </c>
      <c r="L23" s="358">
        <v>7635</v>
      </c>
      <c r="M23" s="358">
        <v>1522.5</v>
      </c>
      <c r="N23" s="358">
        <v>1890</v>
      </c>
      <c r="O23" s="358">
        <v>1693.3541751527496</v>
      </c>
      <c r="P23" s="358">
        <v>6704</v>
      </c>
      <c r="Q23" s="358">
        <v>1543.5</v>
      </c>
      <c r="R23" s="358">
        <v>1890</v>
      </c>
      <c r="S23" s="358">
        <v>1692.5043163518119</v>
      </c>
      <c r="T23" s="358">
        <v>5869</v>
      </c>
      <c r="U23" s="358">
        <v>1470</v>
      </c>
      <c r="V23" s="358">
        <v>1785</v>
      </c>
      <c r="W23" s="358">
        <v>1578.6029522477954</v>
      </c>
      <c r="X23" s="361">
        <v>10332</v>
      </c>
    </row>
    <row r="24" spans="2:24" ht="13.5" customHeight="1" x14ac:dyDescent="0.15">
      <c r="B24" s="425"/>
      <c r="C24" s="426"/>
      <c r="D24" s="427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</row>
    <row r="25" spans="2:24" ht="13.5" customHeight="1" x14ac:dyDescent="0.15">
      <c r="B25" s="391"/>
      <c r="C25" s="426"/>
      <c r="D25" s="428"/>
      <c r="E25" s="354"/>
      <c r="F25" s="354"/>
      <c r="G25" s="354"/>
      <c r="H25" s="354">
        <f>SUM(H27:H35)</f>
        <v>30551.8</v>
      </c>
      <c r="I25" s="354"/>
      <c r="J25" s="354"/>
      <c r="K25" s="354"/>
      <c r="L25" s="354">
        <f>SUM(L27:L35)</f>
        <v>7635.4000000000005</v>
      </c>
      <c r="M25" s="354"/>
      <c r="N25" s="354"/>
      <c r="O25" s="354"/>
      <c r="P25" s="354">
        <f>SUM(P27:P35)</f>
        <v>6703.8</v>
      </c>
      <c r="Q25" s="354"/>
      <c r="R25" s="354"/>
      <c r="S25" s="354"/>
      <c r="T25" s="354">
        <f>SUM(T27:T35)</f>
        <v>5868.7000000000007</v>
      </c>
      <c r="U25" s="354"/>
      <c r="V25" s="354"/>
      <c r="W25" s="354"/>
      <c r="X25" s="354">
        <f>SUM(X27:X35)</f>
        <v>10331.700000000001</v>
      </c>
    </row>
    <row r="26" spans="2:24" ht="13.5" customHeight="1" x14ac:dyDescent="0.15">
      <c r="B26" s="425" t="s">
        <v>151</v>
      </c>
      <c r="C26" s="426"/>
      <c r="D26" s="427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</row>
    <row r="27" spans="2:24" ht="13.5" customHeight="1" x14ac:dyDescent="0.15">
      <c r="B27" s="394">
        <v>40518</v>
      </c>
      <c r="C27" s="395"/>
      <c r="D27" s="396">
        <v>40522</v>
      </c>
      <c r="E27" s="354">
        <v>945</v>
      </c>
      <c r="F27" s="354">
        <v>1396.5</v>
      </c>
      <c r="G27" s="354">
        <v>1123.006625562489</v>
      </c>
      <c r="H27" s="354">
        <v>7597.4</v>
      </c>
      <c r="I27" s="354">
        <v>1522.5</v>
      </c>
      <c r="J27" s="354">
        <v>1837.5</v>
      </c>
      <c r="K27" s="354">
        <v>1677.472326706072</v>
      </c>
      <c r="L27" s="354">
        <v>1538.7</v>
      </c>
      <c r="M27" s="354">
        <v>1522.5</v>
      </c>
      <c r="N27" s="354">
        <v>1890</v>
      </c>
      <c r="O27" s="354">
        <v>1686.4578438507124</v>
      </c>
      <c r="P27" s="354">
        <v>1552.4</v>
      </c>
      <c r="Q27" s="354">
        <v>1543.5</v>
      </c>
      <c r="R27" s="354">
        <v>1890</v>
      </c>
      <c r="S27" s="354">
        <v>1674.6213173652698</v>
      </c>
      <c r="T27" s="354">
        <v>1645.1</v>
      </c>
      <c r="U27" s="354">
        <v>1470</v>
      </c>
      <c r="V27" s="354">
        <v>1732.5</v>
      </c>
      <c r="W27" s="354">
        <v>1570.2702183693625</v>
      </c>
      <c r="X27" s="354">
        <v>2446.6999999999998</v>
      </c>
    </row>
    <row r="28" spans="2:24" ht="13.5" customHeight="1" x14ac:dyDescent="0.15">
      <c r="B28" s="397" t="s">
        <v>152</v>
      </c>
      <c r="C28" s="398"/>
      <c r="D28" s="396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</row>
    <row r="29" spans="2:24" ht="13.5" customHeight="1" x14ac:dyDescent="0.15">
      <c r="B29" s="394">
        <v>40525</v>
      </c>
      <c r="C29" s="395"/>
      <c r="D29" s="396">
        <v>40529</v>
      </c>
      <c r="E29" s="399">
        <v>945</v>
      </c>
      <c r="F29" s="399">
        <v>1396.5</v>
      </c>
      <c r="G29" s="399">
        <v>1171.4024500090079</v>
      </c>
      <c r="H29" s="399">
        <v>8235.2999999999993</v>
      </c>
      <c r="I29" s="399">
        <v>1575</v>
      </c>
      <c r="J29" s="399">
        <v>1890</v>
      </c>
      <c r="K29" s="399">
        <v>1702.9112729410228</v>
      </c>
      <c r="L29" s="399">
        <v>1775.4</v>
      </c>
      <c r="M29" s="399">
        <v>1575</v>
      </c>
      <c r="N29" s="399">
        <v>1890</v>
      </c>
      <c r="O29" s="399">
        <v>1714.1675623975225</v>
      </c>
      <c r="P29" s="399">
        <v>1894</v>
      </c>
      <c r="Q29" s="399">
        <v>1575</v>
      </c>
      <c r="R29" s="399">
        <v>1837.5</v>
      </c>
      <c r="S29" s="399">
        <v>1734.454308093995</v>
      </c>
      <c r="T29" s="399">
        <v>1532.7</v>
      </c>
      <c r="U29" s="399">
        <v>1522.5</v>
      </c>
      <c r="V29" s="399">
        <v>1747.2</v>
      </c>
      <c r="W29" s="399">
        <v>1586.721549295775</v>
      </c>
      <c r="X29" s="399">
        <v>3035.4</v>
      </c>
    </row>
    <row r="30" spans="2:24" ht="13.5" customHeight="1" x14ac:dyDescent="0.15">
      <c r="B30" s="397" t="s">
        <v>153</v>
      </c>
      <c r="C30" s="398"/>
      <c r="D30" s="396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</row>
    <row r="31" spans="2:24" ht="13.5" customHeight="1" x14ac:dyDescent="0.15">
      <c r="B31" s="394">
        <v>40532</v>
      </c>
      <c r="C31" s="395"/>
      <c r="D31" s="396">
        <v>40536</v>
      </c>
      <c r="E31" s="354">
        <v>945</v>
      </c>
      <c r="F31" s="354">
        <v>1396.5</v>
      </c>
      <c r="G31" s="354">
        <v>1211.9946111011313</v>
      </c>
      <c r="H31" s="354">
        <v>7914.1</v>
      </c>
      <c r="I31" s="354">
        <v>1627.5</v>
      </c>
      <c r="J31" s="354">
        <v>1816.5</v>
      </c>
      <c r="K31" s="354">
        <v>1705.1191278222873</v>
      </c>
      <c r="L31" s="354">
        <v>1482.3</v>
      </c>
      <c r="M31" s="354">
        <v>1568.3850000000002</v>
      </c>
      <c r="N31" s="354">
        <v>1837.5</v>
      </c>
      <c r="O31" s="354">
        <v>1675.0586144646284</v>
      </c>
      <c r="P31" s="354">
        <v>1560.4</v>
      </c>
      <c r="Q31" s="354">
        <v>1575</v>
      </c>
      <c r="R31" s="354">
        <v>1816.5</v>
      </c>
      <c r="S31" s="354">
        <v>1670.9581117021278</v>
      </c>
      <c r="T31" s="354">
        <v>1384.9</v>
      </c>
      <c r="U31" s="354">
        <v>1522.5</v>
      </c>
      <c r="V31" s="354">
        <v>1785</v>
      </c>
      <c r="W31" s="354">
        <v>1586.5441597842575</v>
      </c>
      <c r="X31" s="354">
        <v>2474.6</v>
      </c>
    </row>
    <row r="32" spans="2:24" ht="13.5" customHeight="1" x14ac:dyDescent="0.15">
      <c r="B32" s="397" t="s">
        <v>154</v>
      </c>
      <c r="C32" s="398"/>
      <c r="D32" s="396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</row>
    <row r="33" spans="2:24" ht="13.5" customHeight="1" x14ac:dyDescent="0.15">
      <c r="B33" s="394"/>
      <c r="C33" s="395"/>
      <c r="D33" s="396">
        <v>40906</v>
      </c>
      <c r="E33" s="354"/>
      <c r="F33" s="354"/>
      <c r="G33" s="354"/>
      <c r="H33" s="354">
        <v>6805</v>
      </c>
      <c r="I33" s="354"/>
      <c r="J33" s="354"/>
      <c r="K33" s="354"/>
      <c r="L33" s="354">
        <v>2839</v>
      </c>
      <c r="M33" s="354"/>
      <c r="N33" s="354"/>
      <c r="O33" s="354"/>
      <c r="P33" s="354">
        <v>1697</v>
      </c>
      <c r="Q33" s="354"/>
      <c r="R33" s="354"/>
      <c r="S33" s="354"/>
      <c r="T33" s="354">
        <v>1306</v>
      </c>
      <c r="U33" s="354"/>
      <c r="V33" s="354"/>
      <c r="W33" s="354"/>
      <c r="X33" s="354">
        <v>2375</v>
      </c>
    </row>
    <row r="34" spans="2:24" ht="13.5" customHeight="1" x14ac:dyDescent="0.15">
      <c r="B34" s="397" t="s">
        <v>155</v>
      </c>
      <c r="C34" s="398"/>
      <c r="D34" s="396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</row>
    <row r="35" spans="2:24" ht="13.5" customHeight="1" x14ac:dyDescent="0.15">
      <c r="B35" s="400"/>
      <c r="C35" s="401"/>
      <c r="D35" s="402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</row>
    <row r="36" spans="2:24" ht="3.75" customHeight="1" x14ac:dyDescent="0.15">
      <c r="B36" s="430"/>
      <c r="C36" s="431"/>
      <c r="D36" s="43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</row>
    <row r="37" spans="2:24" ht="13.5" customHeight="1" x14ac:dyDescent="0.15">
      <c r="B37" s="373"/>
      <c r="C37" s="432"/>
      <c r="D37" s="432"/>
    </row>
    <row r="38" spans="2:24" ht="13.5" customHeight="1" x14ac:dyDescent="0.15">
      <c r="B38" s="374"/>
      <c r="C38" s="432"/>
      <c r="D38" s="432"/>
    </row>
    <row r="39" spans="2:24" ht="13.5" customHeight="1" x14ac:dyDescent="0.15">
      <c r="B39" s="374"/>
      <c r="C39" s="432"/>
      <c r="D39" s="432"/>
    </row>
    <row r="40" spans="2:24" ht="13.5" customHeight="1" x14ac:dyDescent="0.15">
      <c r="B40" s="374"/>
      <c r="C40" s="432"/>
      <c r="D40" s="432"/>
    </row>
    <row r="41" spans="2:24" ht="13.5" customHeight="1" x14ac:dyDescent="0.15">
      <c r="B41" s="373"/>
      <c r="C41" s="432"/>
    </row>
    <row r="42" spans="2:24" ht="13.5" customHeight="1" x14ac:dyDescent="0.15">
      <c r="B42" s="373"/>
      <c r="C42" s="432"/>
    </row>
    <row r="43" spans="2:24" ht="13.5" customHeight="1" x14ac:dyDescent="0.15">
      <c r="B43" s="373"/>
      <c r="C43" s="432"/>
    </row>
  </sheetData>
  <phoneticPr fontId="5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414" customWidth="1"/>
    <col min="2" max="2" width="8.125" style="414" customWidth="1"/>
    <col min="3" max="3" width="2.875" style="414" customWidth="1"/>
    <col min="4" max="4" width="7.375" style="414" customWidth="1"/>
    <col min="5" max="7" width="5.875" style="414" customWidth="1"/>
    <col min="8" max="8" width="8.125" style="414" customWidth="1"/>
    <col min="9" max="11" width="5.875" style="414" customWidth="1"/>
    <col min="12" max="12" width="8.125" style="414" customWidth="1"/>
    <col min="13" max="15" width="5.875" style="414" customWidth="1"/>
    <col min="16" max="16" width="8.125" style="414" customWidth="1"/>
    <col min="17" max="16384" width="7.5" style="414"/>
  </cols>
  <sheetData>
    <row r="1" spans="1:28" ht="15" customHeight="1" x14ac:dyDescent="0.15">
      <c r="A1" s="317"/>
      <c r="B1" s="413"/>
      <c r="C1" s="413"/>
      <c r="D1" s="413"/>
    </row>
    <row r="2" spans="1:28" ht="12.75" customHeight="1" x14ac:dyDescent="0.15">
      <c r="B2" s="317" t="str">
        <f>近交雑32!B2</f>
        <v>(4)交雑牛チルド「3」の品目別価格　（つづき）</v>
      </c>
      <c r="C2" s="415"/>
      <c r="D2" s="415"/>
    </row>
    <row r="3" spans="1:28" ht="12.75" customHeight="1" x14ac:dyDescent="0.15">
      <c r="B3" s="415"/>
      <c r="C3" s="415"/>
      <c r="D3" s="415"/>
      <c r="P3" s="373" t="s">
        <v>117</v>
      </c>
    </row>
    <row r="4" spans="1:28" ht="3.75" customHeight="1" x14ac:dyDescent="0.15"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</row>
    <row r="5" spans="1:28" ht="13.5" customHeight="1" x14ac:dyDescent="0.15">
      <c r="B5" s="379"/>
      <c r="C5" s="332" t="s">
        <v>278</v>
      </c>
      <c r="D5" s="331"/>
      <c r="E5" s="380" t="s">
        <v>302</v>
      </c>
      <c r="F5" s="381"/>
      <c r="G5" s="381"/>
      <c r="H5" s="382"/>
      <c r="I5" s="380" t="s">
        <v>303</v>
      </c>
      <c r="J5" s="381"/>
      <c r="K5" s="381"/>
      <c r="L5" s="382"/>
      <c r="M5" s="380" t="s">
        <v>304</v>
      </c>
      <c r="N5" s="381"/>
      <c r="O5" s="381"/>
      <c r="P5" s="382"/>
    </row>
    <row r="6" spans="1:28" ht="13.5" customHeight="1" x14ac:dyDescent="0.15">
      <c r="B6" s="335" t="s">
        <v>291</v>
      </c>
      <c r="C6" s="383"/>
      <c r="D6" s="337"/>
      <c r="E6" s="385" t="s">
        <v>292</v>
      </c>
      <c r="F6" s="385" t="s">
        <v>193</v>
      </c>
      <c r="G6" s="385" t="s">
        <v>293</v>
      </c>
      <c r="H6" s="385" t="s">
        <v>128</v>
      </c>
      <c r="I6" s="385" t="s">
        <v>292</v>
      </c>
      <c r="J6" s="385" t="s">
        <v>193</v>
      </c>
      <c r="K6" s="385" t="s">
        <v>293</v>
      </c>
      <c r="L6" s="385" t="s">
        <v>128</v>
      </c>
      <c r="M6" s="385" t="s">
        <v>292</v>
      </c>
      <c r="N6" s="385" t="s">
        <v>193</v>
      </c>
      <c r="O6" s="385" t="s">
        <v>293</v>
      </c>
      <c r="P6" s="385" t="s">
        <v>128</v>
      </c>
    </row>
    <row r="7" spans="1:28" ht="13.5" customHeight="1" x14ac:dyDescent="0.15">
      <c r="B7" s="341"/>
      <c r="C7" s="326"/>
      <c r="D7" s="342"/>
      <c r="E7" s="386"/>
      <c r="F7" s="386"/>
      <c r="G7" s="386" t="s">
        <v>294</v>
      </c>
      <c r="H7" s="386"/>
      <c r="I7" s="386"/>
      <c r="J7" s="386"/>
      <c r="K7" s="386" t="s">
        <v>294</v>
      </c>
      <c r="L7" s="386"/>
      <c r="M7" s="386"/>
      <c r="N7" s="386"/>
      <c r="O7" s="386" t="s">
        <v>294</v>
      </c>
      <c r="P7" s="386"/>
    </row>
    <row r="8" spans="1:28" ht="13.5" customHeight="1" x14ac:dyDescent="0.15">
      <c r="B8" s="352" t="s">
        <v>95</v>
      </c>
      <c r="C8" s="323">
        <v>19</v>
      </c>
      <c r="D8" s="317" t="s">
        <v>96</v>
      </c>
      <c r="E8" s="350">
        <v>924</v>
      </c>
      <c r="F8" s="350">
        <v>1418</v>
      </c>
      <c r="G8" s="350">
        <v>1054</v>
      </c>
      <c r="H8" s="350">
        <v>157832</v>
      </c>
      <c r="I8" s="350">
        <v>1449</v>
      </c>
      <c r="J8" s="350">
        <v>2048</v>
      </c>
      <c r="K8" s="350">
        <v>1718</v>
      </c>
      <c r="L8" s="350">
        <v>196832</v>
      </c>
      <c r="M8" s="350">
        <v>1943</v>
      </c>
      <c r="N8" s="350">
        <v>2536</v>
      </c>
      <c r="O8" s="350">
        <v>2329</v>
      </c>
      <c r="P8" s="350">
        <v>834916</v>
      </c>
      <c r="Q8" s="435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</row>
    <row r="9" spans="1:28" ht="13.5" customHeight="1" x14ac:dyDescent="0.15">
      <c r="B9" s="352"/>
      <c r="C9" s="323">
        <v>20</v>
      </c>
      <c r="D9" s="317"/>
      <c r="E9" s="354">
        <v>945</v>
      </c>
      <c r="F9" s="354">
        <v>1260</v>
      </c>
      <c r="G9" s="354">
        <v>1059</v>
      </c>
      <c r="H9" s="354">
        <v>172126</v>
      </c>
      <c r="I9" s="354">
        <v>1365</v>
      </c>
      <c r="J9" s="354">
        <v>1943</v>
      </c>
      <c r="K9" s="354">
        <v>1651</v>
      </c>
      <c r="L9" s="354">
        <v>198425</v>
      </c>
      <c r="M9" s="354">
        <v>1838</v>
      </c>
      <c r="N9" s="354">
        <v>2604</v>
      </c>
      <c r="O9" s="354">
        <v>2238</v>
      </c>
      <c r="P9" s="354">
        <v>799697</v>
      </c>
      <c r="Q9" s="435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</row>
    <row r="10" spans="1:28" ht="13.5" customHeight="1" x14ac:dyDescent="0.15">
      <c r="B10" s="356"/>
      <c r="C10" s="387">
        <v>21</v>
      </c>
      <c r="D10" s="326"/>
      <c r="E10" s="358">
        <v>840</v>
      </c>
      <c r="F10" s="358">
        <v>1260</v>
      </c>
      <c r="G10" s="358">
        <v>1033</v>
      </c>
      <c r="H10" s="358">
        <v>224344</v>
      </c>
      <c r="I10" s="358">
        <v>1260</v>
      </c>
      <c r="J10" s="358">
        <v>1890</v>
      </c>
      <c r="K10" s="358">
        <v>1560</v>
      </c>
      <c r="L10" s="358">
        <v>343303</v>
      </c>
      <c r="M10" s="358">
        <v>1680</v>
      </c>
      <c r="N10" s="358">
        <v>2485</v>
      </c>
      <c r="O10" s="358">
        <v>2135</v>
      </c>
      <c r="P10" s="358">
        <v>792497</v>
      </c>
      <c r="Q10" s="435"/>
      <c r="R10" s="371"/>
      <c r="S10" s="371"/>
      <c r="T10" s="371"/>
      <c r="U10" s="371"/>
      <c r="V10" s="371"/>
      <c r="W10" s="371"/>
      <c r="X10" s="371"/>
      <c r="Y10" s="371"/>
      <c r="Z10" s="371"/>
      <c r="AA10" s="371"/>
      <c r="AB10" s="371"/>
    </row>
    <row r="11" spans="1:28" ht="13.5" customHeight="1" x14ac:dyDescent="0.15">
      <c r="B11" s="352" t="s">
        <v>312</v>
      </c>
      <c r="C11" s="323">
        <v>12</v>
      </c>
      <c r="D11" s="328"/>
      <c r="E11" s="354">
        <v>945</v>
      </c>
      <c r="F11" s="354">
        <v>1134</v>
      </c>
      <c r="G11" s="354">
        <v>1024</v>
      </c>
      <c r="H11" s="354">
        <v>19444</v>
      </c>
      <c r="I11" s="354">
        <v>1450</v>
      </c>
      <c r="J11" s="354">
        <v>1707</v>
      </c>
      <c r="K11" s="354">
        <v>1574</v>
      </c>
      <c r="L11" s="354">
        <v>32033</v>
      </c>
      <c r="M11" s="354">
        <v>1827</v>
      </c>
      <c r="N11" s="354">
        <v>2237</v>
      </c>
      <c r="O11" s="354">
        <v>2048</v>
      </c>
      <c r="P11" s="354">
        <v>77999</v>
      </c>
    </row>
    <row r="12" spans="1:28" ht="13.5" customHeight="1" x14ac:dyDescent="0.15">
      <c r="B12" s="352" t="s">
        <v>99</v>
      </c>
      <c r="C12" s="323">
        <v>1</v>
      </c>
      <c r="D12" s="328" t="s">
        <v>2</v>
      </c>
      <c r="E12" s="354">
        <v>840</v>
      </c>
      <c r="F12" s="354">
        <v>1103</v>
      </c>
      <c r="G12" s="354">
        <v>1006</v>
      </c>
      <c r="H12" s="354">
        <v>18568</v>
      </c>
      <c r="I12" s="354">
        <v>1313</v>
      </c>
      <c r="J12" s="354">
        <v>1680</v>
      </c>
      <c r="K12" s="354">
        <v>1468</v>
      </c>
      <c r="L12" s="354">
        <v>30050</v>
      </c>
      <c r="M12" s="354">
        <v>1890</v>
      </c>
      <c r="N12" s="354">
        <v>2202</v>
      </c>
      <c r="O12" s="354">
        <v>2040</v>
      </c>
      <c r="P12" s="354">
        <v>73763</v>
      </c>
    </row>
    <row r="13" spans="1:28" ht="13.5" customHeight="1" x14ac:dyDescent="0.15">
      <c r="B13" s="352"/>
      <c r="C13" s="323">
        <v>2</v>
      </c>
      <c r="D13" s="328"/>
      <c r="E13" s="354">
        <v>893</v>
      </c>
      <c r="F13" s="354">
        <v>1155</v>
      </c>
      <c r="G13" s="354">
        <v>1027</v>
      </c>
      <c r="H13" s="354">
        <v>21252</v>
      </c>
      <c r="I13" s="354">
        <v>1260</v>
      </c>
      <c r="J13" s="354">
        <v>1680</v>
      </c>
      <c r="K13" s="354">
        <v>1479</v>
      </c>
      <c r="L13" s="354">
        <v>29368</v>
      </c>
      <c r="M13" s="354">
        <v>1680</v>
      </c>
      <c r="N13" s="354">
        <v>2100</v>
      </c>
      <c r="O13" s="354">
        <v>1928</v>
      </c>
      <c r="P13" s="354">
        <v>64365</v>
      </c>
    </row>
    <row r="14" spans="1:28" ht="13.5" customHeight="1" x14ac:dyDescent="0.15">
      <c r="B14" s="352"/>
      <c r="C14" s="323">
        <v>3</v>
      </c>
      <c r="D14" s="328"/>
      <c r="E14" s="354">
        <v>893</v>
      </c>
      <c r="F14" s="354">
        <v>1155</v>
      </c>
      <c r="G14" s="354">
        <v>1035</v>
      </c>
      <c r="H14" s="354">
        <v>22169</v>
      </c>
      <c r="I14" s="354">
        <v>1365</v>
      </c>
      <c r="J14" s="354">
        <v>1764</v>
      </c>
      <c r="K14" s="354">
        <v>1512</v>
      </c>
      <c r="L14" s="354">
        <v>30841</v>
      </c>
      <c r="M14" s="354">
        <v>1680</v>
      </c>
      <c r="N14" s="354">
        <v>2237</v>
      </c>
      <c r="O14" s="354">
        <v>1953</v>
      </c>
      <c r="P14" s="354">
        <v>85594</v>
      </c>
    </row>
    <row r="15" spans="1:28" ht="13.5" customHeight="1" x14ac:dyDescent="0.15">
      <c r="B15" s="352"/>
      <c r="C15" s="323">
        <v>4</v>
      </c>
      <c r="D15" s="328"/>
      <c r="E15" s="354">
        <v>945</v>
      </c>
      <c r="F15" s="354">
        <v>1155</v>
      </c>
      <c r="G15" s="354">
        <v>1033</v>
      </c>
      <c r="H15" s="354">
        <v>19104</v>
      </c>
      <c r="I15" s="354">
        <v>1365</v>
      </c>
      <c r="J15" s="354">
        <v>1785</v>
      </c>
      <c r="K15" s="354">
        <v>1556</v>
      </c>
      <c r="L15" s="354">
        <v>33186</v>
      </c>
      <c r="M15" s="354">
        <v>1995</v>
      </c>
      <c r="N15" s="354">
        <v>2363</v>
      </c>
      <c r="O15" s="354">
        <v>2176</v>
      </c>
      <c r="P15" s="354">
        <v>65440</v>
      </c>
    </row>
    <row r="16" spans="1:28" ht="13.5" customHeight="1" x14ac:dyDescent="0.15">
      <c r="B16" s="352"/>
      <c r="C16" s="323">
        <v>5</v>
      </c>
      <c r="D16" s="328"/>
      <c r="E16" s="354">
        <v>840</v>
      </c>
      <c r="F16" s="354">
        <v>1155</v>
      </c>
      <c r="G16" s="354">
        <v>1026</v>
      </c>
      <c r="H16" s="354">
        <v>22961</v>
      </c>
      <c r="I16" s="354">
        <v>1365</v>
      </c>
      <c r="J16" s="354">
        <v>1785</v>
      </c>
      <c r="K16" s="354">
        <v>1572</v>
      </c>
      <c r="L16" s="354">
        <v>43759</v>
      </c>
      <c r="M16" s="354">
        <v>1974</v>
      </c>
      <c r="N16" s="354">
        <v>2363</v>
      </c>
      <c r="O16" s="354">
        <v>2170</v>
      </c>
      <c r="P16" s="354">
        <v>89145</v>
      </c>
    </row>
    <row r="17" spans="2:16" ht="13.5" customHeight="1" x14ac:dyDescent="0.15">
      <c r="B17" s="352"/>
      <c r="C17" s="323">
        <v>6</v>
      </c>
      <c r="D17" s="328"/>
      <c r="E17" s="354">
        <v>893</v>
      </c>
      <c r="F17" s="354">
        <v>1260</v>
      </c>
      <c r="G17" s="354">
        <v>1028</v>
      </c>
      <c r="H17" s="354">
        <v>19104</v>
      </c>
      <c r="I17" s="354">
        <v>1365</v>
      </c>
      <c r="J17" s="354">
        <v>1785</v>
      </c>
      <c r="K17" s="354">
        <v>1580</v>
      </c>
      <c r="L17" s="354">
        <v>29024</v>
      </c>
      <c r="M17" s="354">
        <v>1785</v>
      </c>
      <c r="N17" s="354">
        <v>2426</v>
      </c>
      <c r="O17" s="354">
        <v>2156</v>
      </c>
      <c r="P17" s="354">
        <v>59693</v>
      </c>
    </row>
    <row r="18" spans="2:16" ht="13.5" customHeight="1" x14ac:dyDescent="0.15">
      <c r="B18" s="352"/>
      <c r="C18" s="323">
        <v>7</v>
      </c>
      <c r="D18" s="328"/>
      <c r="E18" s="354">
        <v>893</v>
      </c>
      <c r="F18" s="354">
        <v>1260</v>
      </c>
      <c r="G18" s="354">
        <v>1015</v>
      </c>
      <c r="H18" s="354">
        <v>17584</v>
      </c>
      <c r="I18" s="354">
        <v>1365</v>
      </c>
      <c r="J18" s="354">
        <v>1785</v>
      </c>
      <c r="K18" s="354">
        <v>1547</v>
      </c>
      <c r="L18" s="354">
        <v>23401</v>
      </c>
      <c r="M18" s="354">
        <v>1701</v>
      </c>
      <c r="N18" s="354">
        <v>2363</v>
      </c>
      <c r="O18" s="354">
        <v>2065</v>
      </c>
      <c r="P18" s="354">
        <v>55130</v>
      </c>
    </row>
    <row r="19" spans="2:16" ht="13.5" customHeight="1" x14ac:dyDescent="0.15">
      <c r="B19" s="352"/>
      <c r="C19" s="418">
        <v>8</v>
      </c>
      <c r="D19" s="328"/>
      <c r="E19" s="354">
        <v>840</v>
      </c>
      <c r="F19" s="354">
        <v>1155</v>
      </c>
      <c r="G19" s="354">
        <v>1009</v>
      </c>
      <c r="H19" s="354">
        <v>22061</v>
      </c>
      <c r="I19" s="354">
        <v>1418</v>
      </c>
      <c r="J19" s="354">
        <v>1680</v>
      </c>
      <c r="K19" s="354">
        <v>1529</v>
      </c>
      <c r="L19" s="354">
        <v>37907</v>
      </c>
      <c r="M19" s="354">
        <v>1733</v>
      </c>
      <c r="N19" s="354">
        <v>2289</v>
      </c>
      <c r="O19" s="354">
        <v>2008</v>
      </c>
      <c r="P19" s="354">
        <v>74735</v>
      </c>
    </row>
    <row r="20" spans="2:16" ht="13.5" customHeight="1" x14ac:dyDescent="0.15">
      <c r="B20" s="417"/>
      <c r="C20" s="418">
        <v>9</v>
      </c>
      <c r="D20" s="419"/>
      <c r="E20" s="354">
        <v>998</v>
      </c>
      <c r="F20" s="354">
        <v>1228</v>
      </c>
      <c r="G20" s="354">
        <v>1042</v>
      </c>
      <c r="H20" s="354">
        <v>21603</v>
      </c>
      <c r="I20" s="354">
        <v>1418</v>
      </c>
      <c r="J20" s="354">
        <v>1817</v>
      </c>
      <c r="K20" s="354">
        <v>1546</v>
      </c>
      <c r="L20" s="354">
        <v>34250</v>
      </c>
      <c r="M20" s="354">
        <v>1838</v>
      </c>
      <c r="N20" s="354">
        <v>2315</v>
      </c>
      <c r="O20" s="354">
        <v>2002</v>
      </c>
      <c r="P20" s="354">
        <v>85242</v>
      </c>
    </row>
    <row r="21" spans="2:16" ht="13.5" customHeight="1" x14ac:dyDescent="0.15">
      <c r="B21" s="417"/>
      <c r="C21" s="418">
        <v>10</v>
      </c>
      <c r="D21" s="419"/>
      <c r="E21" s="354">
        <v>997.5</v>
      </c>
      <c r="F21" s="354">
        <v>1365</v>
      </c>
      <c r="G21" s="354">
        <v>1050.7306607049838</v>
      </c>
      <c r="H21" s="354">
        <v>21209</v>
      </c>
      <c r="I21" s="354">
        <v>1417.5</v>
      </c>
      <c r="J21" s="354">
        <v>1837.5</v>
      </c>
      <c r="K21" s="354">
        <v>1612.8740911996904</v>
      </c>
      <c r="L21" s="354">
        <v>36218.700000000004</v>
      </c>
      <c r="M21" s="354">
        <v>1900.5</v>
      </c>
      <c r="N21" s="354">
        <v>2425.5</v>
      </c>
      <c r="O21" s="354">
        <v>2131.3292733934513</v>
      </c>
      <c r="P21" s="354">
        <v>97867</v>
      </c>
    </row>
    <row r="22" spans="2:16" ht="13.5" customHeight="1" x14ac:dyDescent="0.15">
      <c r="B22" s="417"/>
      <c r="C22" s="418">
        <v>11</v>
      </c>
      <c r="D22" s="419"/>
      <c r="E22" s="354">
        <v>997.5</v>
      </c>
      <c r="F22" s="354">
        <v>1155</v>
      </c>
      <c r="G22" s="354">
        <v>1058.8497827232027</v>
      </c>
      <c r="H22" s="354">
        <v>28296.2</v>
      </c>
      <c r="I22" s="354">
        <v>1522.5</v>
      </c>
      <c r="J22" s="354">
        <v>1837.5</v>
      </c>
      <c r="K22" s="354">
        <v>1669.2890717925377</v>
      </c>
      <c r="L22" s="354">
        <v>44939</v>
      </c>
      <c r="M22" s="354">
        <v>1890</v>
      </c>
      <c r="N22" s="354">
        <v>2478</v>
      </c>
      <c r="O22" s="354">
        <v>2152.4577215064369</v>
      </c>
      <c r="P22" s="360">
        <v>119112.5</v>
      </c>
    </row>
    <row r="23" spans="2:16" ht="13.5" customHeight="1" x14ac:dyDescent="0.15">
      <c r="B23" s="421"/>
      <c r="C23" s="422">
        <v>12</v>
      </c>
      <c r="D23" s="423"/>
      <c r="E23" s="358">
        <v>997.5</v>
      </c>
      <c r="F23" s="358">
        <v>1160.8799999999999</v>
      </c>
      <c r="G23" s="358">
        <v>1066.0937290033594</v>
      </c>
      <c r="H23" s="358">
        <v>17593</v>
      </c>
      <c r="I23" s="358">
        <v>1554</v>
      </c>
      <c r="J23" s="358">
        <v>1837.5</v>
      </c>
      <c r="K23" s="358">
        <v>1695.3802852124211</v>
      </c>
      <c r="L23" s="358">
        <v>31945</v>
      </c>
      <c r="M23" s="358">
        <v>1995</v>
      </c>
      <c r="N23" s="358">
        <v>2520</v>
      </c>
      <c r="O23" s="358">
        <v>2236.0423594270219</v>
      </c>
      <c r="P23" s="361">
        <v>98215</v>
      </c>
    </row>
    <row r="24" spans="2:16" ht="13.5" customHeight="1" x14ac:dyDescent="0.15">
      <c r="B24" s="425"/>
      <c r="C24" s="426"/>
      <c r="D24" s="427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</row>
    <row r="25" spans="2:16" ht="13.5" customHeight="1" x14ac:dyDescent="0.15">
      <c r="B25" s="391"/>
      <c r="C25" s="426"/>
      <c r="D25" s="428"/>
      <c r="E25" s="354"/>
      <c r="F25" s="354"/>
      <c r="G25" s="354"/>
      <c r="H25" s="354">
        <f>SUM(H27:H35)</f>
        <v>17593.2</v>
      </c>
      <c r="I25" s="354"/>
      <c r="J25" s="354"/>
      <c r="K25" s="354"/>
      <c r="L25" s="354">
        <f>SUM(L27:L35)</f>
        <v>31944.799999999999</v>
      </c>
      <c r="M25" s="354"/>
      <c r="N25" s="354"/>
      <c r="O25" s="354"/>
      <c r="P25" s="354">
        <f>SUM(P27:P35)</f>
        <v>98214.5</v>
      </c>
    </row>
    <row r="26" spans="2:16" ht="13.5" customHeight="1" x14ac:dyDescent="0.15">
      <c r="B26" s="425" t="s">
        <v>151</v>
      </c>
      <c r="C26" s="426"/>
      <c r="D26" s="427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</row>
    <row r="27" spans="2:16" ht="13.5" customHeight="1" x14ac:dyDescent="0.15">
      <c r="B27" s="394">
        <v>40518</v>
      </c>
      <c r="C27" s="395"/>
      <c r="D27" s="396">
        <v>40522</v>
      </c>
      <c r="E27" s="354">
        <v>997.5</v>
      </c>
      <c r="F27" s="354">
        <v>1134</v>
      </c>
      <c r="G27" s="354">
        <v>1066.7304627169956</v>
      </c>
      <c r="H27" s="354">
        <v>4786.3999999999996</v>
      </c>
      <c r="I27" s="354">
        <v>1554</v>
      </c>
      <c r="J27" s="354">
        <v>1837.5</v>
      </c>
      <c r="K27" s="354">
        <v>1680.0690486628685</v>
      </c>
      <c r="L27" s="354">
        <v>8855.7999999999993</v>
      </c>
      <c r="M27" s="354">
        <v>2016</v>
      </c>
      <c r="N27" s="354">
        <v>2520</v>
      </c>
      <c r="O27" s="354">
        <v>2184.5986751226555</v>
      </c>
      <c r="P27" s="354">
        <v>22756.799999999999</v>
      </c>
    </row>
    <row r="28" spans="2:16" ht="13.5" customHeight="1" x14ac:dyDescent="0.15">
      <c r="B28" s="397" t="s">
        <v>152</v>
      </c>
      <c r="C28" s="398"/>
      <c r="D28" s="396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</row>
    <row r="29" spans="2:16" ht="13.5" customHeight="1" x14ac:dyDescent="0.15">
      <c r="B29" s="394">
        <v>40525</v>
      </c>
      <c r="C29" s="395"/>
      <c r="D29" s="396">
        <v>40529</v>
      </c>
      <c r="E29" s="399">
        <v>997.5</v>
      </c>
      <c r="F29" s="399">
        <v>1160.8799999999999</v>
      </c>
      <c r="G29" s="399">
        <v>1064.3395626705717</v>
      </c>
      <c r="H29" s="399">
        <v>4878.8</v>
      </c>
      <c r="I29" s="399">
        <v>1575</v>
      </c>
      <c r="J29" s="399">
        <v>1837.5</v>
      </c>
      <c r="K29" s="399">
        <v>1694.0743108504394</v>
      </c>
      <c r="L29" s="399">
        <v>8900.2999999999993</v>
      </c>
      <c r="M29" s="399">
        <v>1995</v>
      </c>
      <c r="N29" s="399">
        <v>2478</v>
      </c>
      <c r="O29" s="399">
        <v>2228.7138438776942</v>
      </c>
      <c r="P29" s="399">
        <v>23051.9</v>
      </c>
    </row>
    <row r="30" spans="2:16" ht="13.5" customHeight="1" x14ac:dyDescent="0.15">
      <c r="B30" s="397" t="s">
        <v>153</v>
      </c>
      <c r="C30" s="398"/>
      <c r="D30" s="396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</row>
    <row r="31" spans="2:16" ht="13.5" customHeight="1" x14ac:dyDescent="0.15">
      <c r="B31" s="394">
        <v>40532</v>
      </c>
      <c r="C31" s="395"/>
      <c r="D31" s="396">
        <v>40536</v>
      </c>
      <c r="E31" s="354">
        <v>997.5</v>
      </c>
      <c r="F31" s="354">
        <v>1134</v>
      </c>
      <c r="G31" s="354">
        <v>1067.1175626096667</v>
      </c>
      <c r="H31" s="354">
        <v>4005</v>
      </c>
      <c r="I31" s="354">
        <v>1575</v>
      </c>
      <c r="J31" s="354">
        <v>1837.5</v>
      </c>
      <c r="K31" s="354">
        <v>1721.2760855630211</v>
      </c>
      <c r="L31" s="354">
        <v>7273.7</v>
      </c>
      <c r="M31" s="354">
        <v>2079</v>
      </c>
      <c r="N31" s="354">
        <v>2520</v>
      </c>
      <c r="O31" s="354">
        <v>2321.7300756224677</v>
      </c>
      <c r="P31" s="354">
        <v>30556.799999999999</v>
      </c>
    </row>
    <row r="32" spans="2:16" ht="13.5" customHeight="1" x14ac:dyDescent="0.15">
      <c r="B32" s="397" t="s">
        <v>154</v>
      </c>
      <c r="C32" s="398"/>
      <c r="D32" s="396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</row>
    <row r="33" spans="2:16" ht="13.5" customHeight="1" x14ac:dyDescent="0.15">
      <c r="B33" s="394"/>
      <c r="C33" s="395"/>
      <c r="D33" s="396">
        <v>40906</v>
      </c>
      <c r="E33" s="354"/>
      <c r="F33" s="354"/>
      <c r="G33" s="354"/>
      <c r="H33" s="354">
        <v>3923</v>
      </c>
      <c r="I33" s="354"/>
      <c r="J33" s="354"/>
      <c r="K33" s="354"/>
      <c r="L33" s="354">
        <v>6915</v>
      </c>
      <c r="M33" s="354"/>
      <c r="N33" s="354"/>
      <c r="O33" s="354"/>
      <c r="P33" s="354">
        <v>21849</v>
      </c>
    </row>
    <row r="34" spans="2:16" ht="13.5" customHeight="1" x14ac:dyDescent="0.15">
      <c r="B34" s="397" t="s">
        <v>155</v>
      </c>
      <c r="C34" s="398"/>
      <c r="D34" s="396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</row>
    <row r="35" spans="2:16" ht="13.5" customHeight="1" x14ac:dyDescent="0.15">
      <c r="B35" s="400"/>
      <c r="C35" s="401"/>
      <c r="D35" s="402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</row>
    <row r="36" spans="2:16" ht="3.75" customHeight="1" x14ac:dyDescent="0.15">
      <c r="B36" s="430"/>
      <c r="C36" s="431"/>
      <c r="D36" s="43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</row>
    <row r="37" spans="2:16" ht="13.5" customHeight="1" x14ac:dyDescent="0.15">
      <c r="B37" s="373"/>
      <c r="C37" s="432"/>
      <c r="D37" s="432"/>
    </row>
    <row r="38" spans="2:16" ht="13.5" customHeight="1" x14ac:dyDescent="0.15">
      <c r="B38" s="374"/>
      <c r="C38" s="432"/>
      <c r="D38" s="432"/>
    </row>
    <row r="39" spans="2:16" ht="13.5" customHeight="1" x14ac:dyDescent="0.15">
      <c r="B39" s="374"/>
      <c r="C39" s="432"/>
      <c r="D39" s="432"/>
    </row>
    <row r="40" spans="2:16" ht="13.5" customHeight="1" x14ac:dyDescent="0.15">
      <c r="B40" s="374"/>
      <c r="C40" s="432"/>
      <c r="D40" s="432"/>
    </row>
    <row r="41" spans="2:16" ht="13.5" customHeight="1" x14ac:dyDescent="0.15">
      <c r="B41" s="373"/>
      <c r="C41" s="432"/>
    </row>
    <row r="42" spans="2:16" ht="13.5" customHeight="1" x14ac:dyDescent="0.15">
      <c r="B42" s="373"/>
      <c r="C42" s="432"/>
    </row>
    <row r="43" spans="2:16" ht="13.5" customHeight="1" x14ac:dyDescent="0.15">
      <c r="B43" s="373"/>
      <c r="C43" s="432"/>
    </row>
  </sheetData>
  <phoneticPr fontId="5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1:Y24"/>
  <sheetViews>
    <sheetView zoomScale="75" workbookViewId="0"/>
  </sheetViews>
  <sheetFormatPr defaultColWidth="7.5" defaultRowHeight="12" x14ac:dyDescent="0.15"/>
  <cols>
    <col min="1" max="1" width="1.625" style="317" customWidth="1"/>
    <col min="2" max="2" width="4.625" style="317" customWidth="1"/>
    <col min="3" max="4" width="2.875" style="317" customWidth="1"/>
    <col min="5" max="7" width="5.875" style="317" customWidth="1"/>
    <col min="8" max="8" width="8.125" style="317" customWidth="1"/>
    <col min="9" max="11" width="5.875" style="317" customWidth="1"/>
    <col min="12" max="12" width="8.125" style="317" customWidth="1"/>
    <col min="13" max="15" width="5.875" style="317" customWidth="1"/>
    <col min="16" max="16" width="8.125" style="317" customWidth="1"/>
    <col min="17" max="19" width="5.875" style="317" customWidth="1"/>
    <col min="20" max="20" width="8.125" style="317" customWidth="1"/>
    <col min="21" max="23" width="5.875" style="317" customWidth="1"/>
    <col min="24" max="24" width="8.125" style="317" customWidth="1"/>
    <col min="25" max="16384" width="7.5" style="317"/>
  </cols>
  <sheetData>
    <row r="1" spans="2:25" ht="15" customHeight="1" x14ac:dyDescent="0.15">
      <c r="B1" s="376"/>
      <c r="C1" s="376"/>
      <c r="D1" s="376"/>
    </row>
    <row r="2" spans="2:25" ht="12.75" customHeight="1" x14ac:dyDescent="0.15">
      <c r="B2" s="317" t="str">
        <f>近交雑33!B2</f>
        <v>(4)交雑牛チルド「3」の品目別価格　（つづき）</v>
      </c>
      <c r="C2" s="322"/>
      <c r="D2" s="322"/>
    </row>
    <row r="3" spans="2:25" ht="12.75" customHeight="1" x14ac:dyDescent="0.15">
      <c r="B3" s="322"/>
      <c r="C3" s="322"/>
      <c r="D3" s="322"/>
      <c r="T3" s="378" t="s">
        <v>170</v>
      </c>
    </row>
    <row r="4" spans="2:25" ht="3.75" customHeight="1" x14ac:dyDescent="0.15">
      <c r="B4" s="326"/>
      <c r="C4" s="326"/>
      <c r="D4" s="326"/>
      <c r="E4" s="326"/>
      <c r="F4" s="320"/>
      <c r="I4" s="326"/>
      <c r="J4" s="320"/>
      <c r="M4" s="326"/>
      <c r="N4" s="326"/>
      <c r="O4" s="326"/>
      <c r="P4" s="326"/>
      <c r="Q4" s="326"/>
      <c r="R4" s="326"/>
      <c r="S4" s="326"/>
      <c r="T4" s="326"/>
    </row>
    <row r="5" spans="2:25" ht="13.5" customHeight="1" x14ac:dyDescent="0.15">
      <c r="B5" s="379"/>
      <c r="C5" s="332" t="s">
        <v>278</v>
      </c>
      <c r="D5" s="331"/>
      <c r="E5" s="332" t="s">
        <v>305</v>
      </c>
      <c r="F5" s="333"/>
      <c r="G5" s="333"/>
      <c r="H5" s="334"/>
      <c r="I5" s="332" t="s">
        <v>313</v>
      </c>
      <c r="J5" s="333"/>
      <c r="K5" s="333"/>
      <c r="L5" s="334"/>
      <c r="M5" s="332" t="s">
        <v>306</v>
      </c>
      <c r="N5" s="333"/>
      <c r="O5" s="333"/>
      <c r="P5" s="334"/>
      <c r="Q5" s="332" t="s">
        <v>307</v>
      </c>
      <c r="R5" s="333"/>
      <c r="S5" s="333"/>
      <c r="T5" s="334"/>
      <c r="U5" s="320"/>
      <c r="V5" s="320"/>
      <c r="W5" s="320"/>
      <c r="X5" s="320"/>
    </row>
    <row r="6" spans="2:25" ht="13.5" customHeight="1" x14ac:dyDescent="0.15">
      <c r="B6" s="335" t="s">
        <v>281</v>
      </c>
      <c r="C6" s="383"/>
      <c r="D6" s="384"/>
      <c r="E6" s="411" t="s">
        <v>125</v>
      </c>
      <c r="F6" s="339" t="s">
        <v>126</v>
      </c>
      <c r="G6" s="412" t="s">
        <v>127</v>
      </c>
      <c r="H6" s="339" t="s">
        <v>128</v>
      </c>
      <c r="I6" s="411" t="s">
        <v>292</v>
      </c>
      <c r="J6" s="339" t="s">
        <v>193</v>
      </c>
      <c r="K6" s="412" t="s">
        <v>293</v>
      </c>
      <c r="L6" s="339" t="s">
        <v>128</v>
      </c>
      <c r="M6" s="411" t="s">
        <v>125</v>
      </c>
      <c r="N6" s="339" t="s">
        <v>126</v>
      </c>
      <c r="O6" s="412" t="s">
        <v>127</v>
      </c>
      <c r="P6" s="339" t="s">
        <v>128</v>
      </c>
      <c r="Q6" s="411" t="s">
        <v>125</v>
      </c>
      <c r="R6" s="339" t="s">
        <v>126</v>
      </c>
      <c r="S6" s="412" t="s">
        <v>127</v>
      </c>
      <c r="T6" s="339" t="s">
        <v>128</v>
      </c>
      <c r="U6" s="320"/>
      <c r="V6" s="320"/>
      <c r="W6" s="320"/>
      <c r="X6" s="320"/>
    </row>
    <row r="7" spans="2:25" ht="13.5" customHeight="1" x14ac:dyDescent="0.15">
      <c r="B7" s="341"/>
      <c r="C7" s="326"/>
      <c r="D7" s="326"/>
      <c r="E7" s="343"/>
      <c r="F7" s="344"/>
      <c r="G7" s="345" t="s">
        <v>129</v>
      </c>
      <c r="H7" s="344"/>
      <c r="I7" s="343"/>
      <c r="J7" s="344"/>
      <c r="K7" s="345" t="s">
        <v>294</v>
      </c>
      <c r="L7" s="344"/>
      <c r="M7" s="343"/>
      <c r="N7" s="344"/>
      <c r="O7" s="345" t="s">
        <v>129</v>
      </c>
      <c r="P7" s="344"/>
      <c r="Q7" s="343"/>
      <c r="R7" s="344"/>
      <c r="S7" s="345" t="s">
        <v>129</v>
      </c>
      <c r="T7" s="344"/>
      <c r="U7" s="320"/>
      <c r="V7" s="320"/>
      <c r="W7" s="320"/>
      <c r="X7" s="320"/>
    </row>
    <row r="8" spans="2:25" s="414" customFormat="1" ht="13.5" customHeight="1" x14ac:dyDescent="0.15">
      <c r="B8" s="352" t="s">
        <v>95</v>
      </c>
      <c r="C8" s="323">
        <v>18</v>
      </c>
      <c r="D8" s="317" t="s">
        <v>96</v>
      </c>
      <c r="E8" s="350" t="s">
        <v>282</v>
      </c>
      <c r="F8" s="351" t="s">
        <v>282</v>
      </c>
      <c r="G8" s="350" t="s">
        <v>282</v>
      </c>
      <c r="H8" s="408" t="s">
        <v>282</v>
      </c>
      <c r="I8" s="350" t="s">
        <v>282</v>
      </c>
      <c r="J8" s="351" t="s">
        <v>282</v>
      </c>
      <c r="K8" s="350" t="s">
        <v>282</v>
      </c>
      <c r="L8" s="408">
        <v>4117</v>
      </c>
      <c r="M8" s="350">
        <v>4095</v>
      </c>
      <c r="N8" s="351">
        <v>4862</v>
      </c>
      <c r="O8" s="350">
        <v>4471</v>
      </c>
      <c r="P8" s="408">
        <v>27526</v>
      </c>
      <c r="Q8" s="350">
        <v>4725</v>
      </c>
      <c r="R8" s="351">
        <v>5460</v>
      </c>
      <c r="S8" s="350">
        <v>5078</v>
      </c>
      <c r="T8" s="408">
        <v>36227</v>
      </c>
      <c r="U8" s="320"/>
      <c r="V8" s="320"/>
      <c r="W8" s="320"/>
      <c r="X8" s="320"/>
      <c r="Y8" s="317"/>
    </row>
    <row r="9" spans="2:25" s="414" customFormat="1" ht="13.5" customHeight="1" x14ac:dyDescent="0.15">
      <c r="B9" s="352"/>
      <c r="C9" s="323">
        <v>19</v>
      </c>
      <c r="D9" s="317"/>
      <c r="E9" s="354" t="s">
        <v>282</v>
      </c>
      <c r="F9" s="355" t="s">
        <v>282</v>
      </c>
      <c r="G9" s="354" t="s">
        <v>282</v>
      </c>
      <c r="H9" s="360" t="s">
        <v>282</v>
      </c>
      <c r="I9" s="354" t="s">
        <v>282</v>
      </c>
      <c r="J9" s="355" t="s">
        <v>282</v>
      </c>
      <c r="K9" s="354" t="s">
        <v>282</v>
      </c>
      <c r="L9" s="360">
        <v>4972</v>
      </c>
      <c r="M9" s="354">
        <v>3885</v>
      </c>
      <c r="N9" s="355">
        <v>4935</v>
      </c>
      <c r="O9" s="354">
        <v>4212</v>
      </c>
      <c r="P9" s="360">
        <v>33333</v>
      </c>
      <c r="Q9" s="354">
        <v>4725</v>
      </c>
      <c r="R9" s="355">
        <v>5355</v>
      </c>
      <c r="S9" s="354">
        <v>4970</v>
      </c>
      <c r="T9" s="360">
        <v>50053</v>
      </c>
      <c r="U9" s="320"/>
      <c r="V9" s="320"/>
      <c r="W9" s="320"/>
      <c r="X9" s="320"/>
      <c r="Y9" s="317"/>
    </row>
    <row r="10" spans="2:25" s="414" customFormat="1" ht="13.5" customHeight="1" x14ac:dyDescent="0.15">
      <c r="B10" s="352"/>
      <c r="C10" s="323">
        <v>20</v>
      </c>
      <c r="D10" s="320"/>
      <c r="E10" s="354" t="s">
        <v>282</v>
      </c>
      <c r="F10" s="355" t="s">
        <v>282</v>
      </c>
      <c r="G10" s="354" t="s">
        <v>282</v>
      </c>
      <c r="H10" s="360" t="s">
        <v>282</v>
      </c>
      <c r="I10" s="354" t="s">
        <v>282</v>
      </c>
      <c r="J10" s="355" t="s">
        <v>282</v>
      </c>
      <c r="K10" s="354" t="s">
        <v>282</v>
      </c>
      <c r="L10" s="360">
        <v>7945</v>
      </c>
      <c r="M10" s="354">
        <v>2730</v>
      </c>
      <c r="N10" s="355">
        <v>4599</v>
      </c>
      <c r="O10" s="354">
        <v>3439</v>
      </c>
      <c r="P10" s="360">
        <v>31777</v>
      </c>
      <c r="Q10" s="354">
        <v>3780</v>
      </c>
      <c r="R10" s="355">
        <v>5460</v>
      </c>
      <c r="S10" s="354">
        <v>4585</v>
      </c>
      <c r="T10" s="360">
        <v>39193</v>
      </c>
      <c r="U10" s="320"/>
      <c r="V10" s="320"/>
      <c r="W10" s="320"/>
      <c r="X10" s="320"/>
      <c r="Y10" s="317"/>
    </row>
    <row r="11" spans="2:25" s="414" customFormat="1" ht="13.5" customHeight="1" x14ac:dyDescent="0.15">
      <c r="B11" s="356"/>
      <c r="C11" s="387">
        <v>21</v>
      </c>
      <c r="D11" s="326"/>
      <c r="E11" s="358" t="s">
        <v>282</v>
      </c>
      <c r="F11" s="359" t="s">
        <v>282</v>
      </c>
      <c r="G11" s="358" t="s">
        <v>282</v>
      </c>
      <c r="H11" s="361">
        <v>79</v>
      </c>
      <c r="I11" s="358" t="s">
        <v>282</v>
      </c>
      <c r="J11" s="359" t="s">
        <v>282</v>
      </c>
      <c r="K11" s="358" t="s">
        <v>282</v>
      </c>
      <c r="L11" s="361">
        <v>4041</v>
      </c>
      <c r="M11" s="358">
        <v>2520</v>
      </c>
      <c r="N11" s="359">
        <v>4200</v>
      </c>
      <c r="O11" s="358">
        <v>3039</v>
      </c>
      <c r="P11" s="361">
        <v>35400</v>
      </c>
      <c r="Q11" s="358">
        <v>3675</v>
      </c>
      <c r="R11" s="359">
        <v>4830</v>
      </c>
      <c r="S11" s="358">
        <v>4132</v>
      </c>
      <c r="T11" s="361">
        <v>51378</v>
      </c>
      <c r="U11" s="320"/>
      <c r="V11" s="320"/>
      <c r="W11" s="320"/>
      <c r="X11" s="320"/>
      <c r="Y11" s="317"/>
    </row>
    <row r="12" spans="2:25" s="414" customFormat="1" ht="13.5" customHeight="1" x14ac:dyDescent="0.15">
      <c r="B12" s="352"/>
      <c r="C12" s="320">
        <v>12</v>
      </c>
      <c r="D12" s="328"/>
      <c r="E12" s="354" t="s">
        <v>282</v>
      </c>
      <c r="F12" s="355" t="s">
        <v>282</v>
      </c>
      <c r="G12" s="354" t="s">
        <v>282</v>
      </c>
      <c r="H12" s="360" t="s">
        <v>282</v>
      </c>
      <c r="I12" s="354" t="s">
        <v>282</v>
      </c>
      <c r="J12" s="355" t="s">
        <v>282</v>
      </c>
      <c r="K12" s="354" t="s">
        <v>282</v>
      </c>
      <c r="L12" s="360">
        <v>171</v>
      </c>
      <c r="M12" s="354">
        <v>3360</v>
      </c>
      <c r="N12" s="355">
        <v>4200</v>
      </c>
      <c r="O12" s="354">
        <v>3659</v>
      </c>
      <c r="P12" s="360">
        <v>4491</v>
      </c>
      <c r="Q12" s="354">
        <v>3780</v>
      </c>
      <c r="R12" s="355">
        <v>4725</v>
      </c>
      <c r="S12" s="354">
        <v>4027</v>
      </c>
      <c r="T12" s="360">
        <v>5430</v>
      </c>
      <c r="U12" s="320"/>
      <c r="V12" s="320"/>
      <c r="W12" s="320"/>
      <c r="X12" s="320"/>
      <c r="Y12" s="317"/>
    </row>
    <row r="13" spans="2:25" s="414" customFormat="1" ht="13.5" customHeight="1" x14ac:dyDescent="0.15">
      <c r="B13" s="352" t="s">
        <v>99</v>
      </c>
      <c r="C13" s="320">
        <v>1</v>
      </c>
      <c r="D13" s="328" t="s">
        <v>2</v>
      </c>
      <c r="E13" s="354" t="s">
        <v>282</v>
      </c>
      <c r="F13" s="355" t="s">
        <v>282</v>
      </c>
      <c r="G13" s="354" t="s">
        <v>282</v>
      </c>
      <c r="H13" s="360" t="s">
        <v>282</v>
      </c>
      <c r="I13" s="354" t="s">
        <v>282</v>
      </c>
      <c r="J13" s="355" t="s">
        <v>282</v>
      </c>
      <c r="K13" s="354" t="s">
        <v>282</v>
      </c>
      <c r="L13" s="360" t="s">
        <v>282</v>
      </c>
      <c r="M13" s="354">
        <v>2940</v>
      </c>
      <c r="N13" s="355">
        <v>3990</v>
      </c>
      <c r="O13" s="354">
        <v>3503</v>
      </c>
      <c r="P13" s="360">
        <v>2882</v>
      </c>
      <c r="Q13" s="354" t="s">
        <v>282</v>
      </c>
      <c r="R13" s="355" t="s">
        <v>282</v>
      </c>
      <c r="S13" s="354" t="s">
        <v>282</v>
      </c>
      <c r="T13" s="360">
        <v>3355</v>
      </c>
      <c r="U13" s="371"/>
      <c r="V13" s="371"/>
      <c r="W13" s="371"/>
      <c r="X13" s="371"/>
    </row>
    <row r="14" spans="2:25" s="414" customFormat="1" ht="13.5" customHeight="1" x14ac:dyDescent="0.15">
      <c r="B14" s="352"/>
      <c r="C14" s="320">
        <v>2</v>
      </c>
      <c r="D14" s="328"/>
      <c r="E14" s="354" t="s">
        <v>282</v>
      </c>
      <c r="F14" s="355" t="s">
        <v>282</v>
      </c>
      <c r="G14" s="354" t="s">
        <v>282</v>
      </c>
      <c r="H14" s="360" t="s">
        <v>282</v>
      </c>
      <c r="I14" s="354" t="s">
        <v>282</v>
      </c>
      <c r="J14" s="355" t="s">
        <v>282</v>
      </c>
      <c r="K14" s="354" t="s">
        <v>282</v>
      </c>
      <c r="L14" s="360" t="s">
        <v>282</v>
      </c>
      <c r="M14" s="354">
        <v>2730</v>
      </c>
      <c r="N14" s="355">
        <v>3675</v>
      </c>
      <c r="O14" s="354">
        <v>3107</v>
      </c>
      <c r="P14" s="360">
        <v>2293</v>
      </c>
      <c r="Q14" s="354">
        <v>3885</v>
      </c>
      <c r="R14" s="355">
        <v>4410</v>
      </c>
      <c r="S14" s="354">
        <v>4051</v>
      </c>
      <c r="T14" s="360">
        <v>3230</v>
      </c>
      <c r="U14" s="371"/>
      <c r="V14" s="371"/>
      <c r="W14" s="371"/>
      <c r="X14" s="371"/>
    </row>
    <row r="15" spans="2:25" s="414" customFormat="1" ht="13.5" customHeight="1" x14ac:dyDescent="0.15">
      <c r="B15" s="352"/>
      <c r="C15" s="320">
        <v>3</v>
      </c>
      <c r="D15" s="328"/>
      <c r="E15" s="354" t="s">
        <v>282</v>
      </c>
      <c r="F15" s="355" t="s">
        <v>282</v>
      </c>
      <c r="G15" s="354" t="s">
        <v>282</v>
      </c>
      <c r="H15" s="360" t="s">
        <v>282</v>
      </c>
      <c r="I15" s="354" t="s">
        <v>282</v>
      </c>
      <c r="J15" s="355" t="s">
        <v>282</v>
      </c>
      <c r="K15" s="354" t="s">
        <v>282</v>
      </c>
      <c r="L15" s="360" t="s">
        <v>282</v>
      </c>
      <c r="M15" s="354">
        <v>2520</v>
      </c>
      <c r="N15" s="355">
        <v>3360</v>
      </c>
      <c r="O15" s="354">
        <v>2724</v>
      </c>
      <c r="P15" s="360">
        <v>2871</v>
      </c>
      <c r="Q15" s="354">
        <v>3675</v>
      </c>
      <c r="R15" s="355">
        <v>4410</v>
      </c>
      <c r="S15" s="354">
        <v>3955</v>
      </c>
      <c r="T15" s="360">
        <v>4446</v>
      </c>
      <c r="U15" s="371"/>
      <c r="V15" s="371"/>
      <c r="W15" s="371"/>
      <c r="X15" s="371"/>
    </row>
    <row r="16" spans="2:25" s="414" customFormat="1" ht="13.5" customHeight="1" x14ac:dyDescent="0.15">
      <c r="B16" s="352"/>
      <c r="C16" s="320">
        <v>4</v>
      </c>
      <c r="D16" s="328"/>
      <c r="E16" s="354" t="s">
        <v>282</v>
      </c>
      <c r="F16" s="355" t="s">
        <v>282</v>
      </c>
      <c r="G16" s="354" t="s">
        <v>282</v>
      </c>
      <c r="H16" s="360" t="s">
        <v>282</v>
      </c>
      <c r="I16" s="354" t="s">
        <v>282</v>
      </c>
      <c r="J16" s="355" t="s">
        <v>282</v>
      </c>
      <c r="K16" s="354" t="s">
        <v>282</v>
      </c>
      <c r="L16" s="360" t="s">
        <v>282</v>
      </c>
      <c r="M16" s="354">
        <v>2940</v>
      </c>
      <c r="N16" s="355">
        <v>3465</v>
      </c>
      <c r="O16" s="354">
        <v>3163</v>
      </c>
      <c r="P16" s="360">
        <v>3529</v>
      </c>
      <c r="Q16" s="354">
        <v>3780</v>
      </c>
      <c r="R16" s="355">
        <v>4515</v>
      </c>
      <c r="S16" s="354">
        <v>4095</v>
      </c>
      <c r="T16" s="360">
        <v>6301</v>
      </c>
      <c r="U16" s="371"/>
      <c r="V16" s="371"/>
      <c r="W16" s="371"/>
      <c r="X16" s="371"/>
    </row>
    <row r="17" spans="2:24" s="414" customFormat="1" ht="13.5" customHeight="1" x14ac:dyDescent="0.15">
      <c r="B17" s="352"/>
      <c r="C17" s="320">
        <v>5</v>
      </c>
      <c r="D17" s="328"/>
      <c r="E17" s="354" t="s">
        <v>282</v>
      </c>
      <c r="F17" s="355" t="s">
        <v>282</v>
      </c>
      <c r="G17" s="354" t="s">
        <v>282</v>
      </c>
      <c r="H17" s="360" t="s">
        <v>282</v>
      </c>
      <c r="I17" s="354" t="s">
        <v>282</v>
      </c>
      <c r="J17" s="355" t="s">
        <v>282</v>
      </c>
      <c r="K17" s="354" t="s">
        <v>282</v>
      </c>
      <c r="L17" s="360">
        <v>156</v>
      </c>
      <c r="M17" s="354">
        <v>2835</v>
      </c>
      <c r="N17" s="355">
        <v>3360</v>
      </c>
      <c r="O17" s="354">
        <v>3182</v>
      </c>
      <c r="P17" s="360">
        <v>2843</v>
      </c>
      <c r="Q17" s="354">
        <v>3780</v>
      </c>
      <c r="R17" s="355">
        <v>4410</v>
      </c>
      <c r="S17" s="354">
        <v>3930</v>
      </c>
      <c r="T17" s="360">
        <v>3390</v>
      </c>
      <c r="U17" s="371"/>
      <c r="V17" s="371"/>
      <c r="W17" s="371"/>
      <c r="X17" s="371"/>
    </row>
    <row r="18" spans="2:24" s="414" customFormat="1" ht="13.5" customHeight="1" x14ac:dyDescent="0.15">
      <c r="B18" s="352"/>
      <c r="C18" s="320">
        <v>6</v>
      </c>
      <c r="D18" s="328"/>
      <c r="E18" s="354" t="s">
        <v>282</v>
      </c>
      <c r="F18" s="355" t="s">
        <v>282</v>
      </c>
      <c r="G18" s="354" t="s">
        <v>282</v>
      </c>
      <c r="H18" s="360" t="s">
        <v>282</v>
      </c>
      <c r="I18" s="354" t="s">
        <v>282</v>
      </c>
      <c r="J18" s="355" t="s">
        <v>282</v>
      </c>
      <c r="K18" s="354" t="s">
        <v>282</v>
      </c>
      <c r="L18" s="360">
        <v>29</v>
      </c>
      <c r="M18" s="354">
        <v>3045</v>
      </c>
      <c r="N18" s="355">
        <v>3465</v>
      </c>
      <c r="O18" s="354">
        <v>3291</v>
      </c>
      <c r="P18" s="360">
        <v>2582</v>
      </c>
      <c r="Q18" s="354">
        <v>3465</v>
      </c>
      <c r="R18" s="355">
        <v>4410</v>
      </c>
      <c r="S18" s="354">
        <v>3989</v>
      </c>
      <c r="T18" s="360">
        <v>3823</v>
      </c>
      <c r="U18" s="371"/>
      <c r="V18" s="371"/>
      <c r="W18" s="371"/>
      <c r="X18" s="371"/>
    </row>
    <row r="19" spans="2:24" s="414" customFormat="1" ht="13.5" customHeight="1" x14ac:dyDescent="0.15">
      <c r="B19" s="352"/>
      <c r="C19" s="320">
        <v>7</v>
      </c>
      <c r="D19" s="328"/>
      <c r="E19" s="354" t="s">
        <v>282</v>
      </c>
      <c r="F19" s="355" t="s">
        <v>282</v>
      </c>
      <c r="G19" s="354" t="s">
        <v>282</v>
      </c>
      <c r="H19" s="360" t="s">
        <v>282</v>
      </c>
      <c r="I19" s="354" t="s">
        <v>282</v>
      </c>
      <c r="J19" s="355" t="s">
        <v>282</v>
      </c>
      <c r="K19" s="354" t="s">
        <v>282</v>
      </c>
      <c r="L19" s="360">
        <v>308</v>
      </c>
      <c r="M19" s="354">
        <v>2751</v>
      </c>
      <c r="N19" s="355">
        <v>3465</v>
      </c>
      <c r="O19" s="354">
        <v>2836</v>
      </c>
      <c r="P19" s="360">
        <v>2417</v>
      </c>
      <c r="Q19" s="354">
        <v>3675</v>
      </c>
      <c r="R19" s="355">
        <v>4725</v>
      </c>
      <c r="S19" s="354">
        <v>3951</v>
      </c>
      <c r="T19" s="360">
        <v>3766</v>
      </c>
      <c r="U19" s="371"/>
      <c r="V19" s="371"/>
      <c r="W19" s="371"/>
      <c r="X19" s="371"/>
    </row>
    <row r="20" spans="2:24" s="414" customFormat="1" ht="13.5" customHeight="1" x14ac:dyDescent="0.15">
      <c r="B20" s="352"/>
      <c r="C20" s="320">
        <v>8</v>
      </c>
      <c r="D20" s="328"/>
      <c r="E20" s="354" t="s">
        <v>282</v>
      </c>
      <c r="F20" s="355" t="s">
        <v>282</v>
      </c>
      <c r="G20" s="354" t="s">
        <v>282</v>
      </c>
      <c r="H20" s="360" t="s">
        <v>282</v>
      </c>
      <c r="I20" s="354" t="s">
        <v>282</v>
      </c>
      <c r="J20" s="355" t="s">
        <v>282</v>
      </c>
      <c r="K20" s="354" t="s">
        <v>282</v>
      </c>
      <c r="L20" s="360">
        <v>275</v>
      </c>
      <c r="M20" s="354">
        <v>2940</v>
      </c>
      <c r="N20" s="355">
        <v>3675</v>
      </c>
      <c r="O20" s="354">
        <v>3098</v>
      </c>
      <c r="P20" s="360">
        <v>2980</v>
      </c>
      <c r="Q20" s="354">
        <v>3675</v>
      </c>
      <c r="R20" s="355">
        <v>4410</v>
      </c>
      <c r="S20" s="354">
        <v>4042</v>
      </c>
      <c r="T20" s="360">
        <v>3714</v>
      </c>
      <c r="U20" s="371"/>
      <c r="V20" s="371"/>
      <c r="W20" s="371"/>
      <c r="X20" s="371"/>
    </row>
    <row r="21" spans="2:24" s="414" customFormat="1" ht="13.5" customHeight="1" x14ac:dyDescent="0.15">
      <c r="B21" s="352"/>
      <c r="C21" s="320">
        <v>9</v>
      </c>
      <c r="D21" s="328"/>
      <c r="E21" s="360" t="s">
        <v>282</v>
      </c>
      <c r="F21" s="355" t="s">
        <v>282</v>
      </c>
      <c r="G21" s="354" t="s">
        <v>282</v>
      </c>
      <c r="H21" s="360" t="s">
        <v>282</v>
      </c>
      <c r="I21" s="354" t="s">
        <v>282</v>
      </c>
      <c r="J21" s="355" t="s">
        <v>282</v>
      </c>
      <c r="K21" s="354" t="s">
        <v>282</v>
      </c>
      <c r="L21" s="360">
        <v>190</v>
      </c>
      <c r="M21" s="354">
        <v>3150</v>
      </c>
      <c r="N21" s="355">
        <v>3675</v>
      </c>
      <c r="O21" s="354">
        <v>3319</v>
      </c>
      <c r="P21" s="360">
        <v>2561</v>
      </c>
      <c r="Q21" s="354">
        <v>3780</v>
      </c>
      <c r="R21" s="355">
        <v>4200</v>
      </c>
      <c r="S21" s="354">
        <v>3973</v>
      </c>
      <c r="T21" s="360">
        <v>3499</v>
      </c>
      <c r="U21" s="371"/>
      <c r="V21" s="371"/>
      <c r="W21" s="371"/>
      <c r="X21" s="371"/>
    </row>
    <row r="22" spans="2:24" s="414" customFormat="1" ht="13.5" customHeight="1" x14ac:dyDescent="0.15">
      <c r="B22" s="352"/>
      <c r="C22" s="320">
        <v>10</v>
      </c>
      <c r="D22" s="328"/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135</v>
      </c>
      <c r="M22" s="354">
        <v>3150</v>
      </c>
      <c r="N22" s="354">
        <v>3675</v>
      </c>
      <c r="O22" s="354">
        <v>3292.1228571428564</v>
      </c>
      <c r="P22" s="354">
        <v>3010.1</v>
      </c>
      <c r="Q22" s="354">
        <v>3885</v>
      </c>
      <c r="R22" s="354">
        <v>4515</v>
      </c>
      <c r="S22" s="354">
        <v>4216.1081395348838</v>
      </c>
      <c r="T22" s="354">
        <v>3289.3</v>
      </c>
      <c r="U22" s="371"/>
      <c r="V22" s="371"/>
      <c r="W22" s="371"/>
      <c r="X22" s="371"/>
    </row>
    <row r="23" spans="2:24" s="414" customFormat="1" ht="13.5" customHeight="1" x14ac:dyDescent="0.15">
      <c r="B23" s="352"/>
      <c r="C23" s="320">
        <v>11</v>
      </c>
      <c r="D23" s="328"/>
      <c r="E23" s="354">
        <v>0</v>
      </c>
      <c r="F23" s="354">
        <v>0</v>
      </c>
      <c r="G23" s="354">
        <v>0</v>
      </c>
      <c r="H23" s="354">
        <v>0</v>
      </c>
      <c r="I23" s="354">
        <v>0</v>
      </c>
      <c r="J23" s="354">
        <v>0</v>
      </c>
      <c r="K23" s="354">
        <v>0</v>
      </c>
      <c r="L23" s="354">
        <v>1072</v>
      </c>
      <c r="M23" s="354">
        <v>3150</v>
      </c>
      <c r="N23" s="354">
        <v>3885</v>
      </c>
      <c r="O23" s="354">
        <v>3408.5198555956672</v>
      </c>
      <c r="P23" s="354">
        <v>2513.1</v>
      </c>
      <c r="Q23" s="354">
        <v>3675</v>
      </c>
      <c r="R23" s="354">
        <v>4410</v>
      </c>
      <c r="S23" s="354">
        <v>4112.1363405980746</v>
      </c>
      <c r="T23" s="360">
        <v>3759.8</v>
      </c>
      <c r="U23" s="371"/>
      <c r="V23" s="371"/>
      <c r="W23" s="371"/>
      <c r="X23" s="371"/>
    </row>
    <row r="24" spans="2:24" s="414" customFormat="1" ht="13.5" customHeight="1" x14ac:dyDescent="0.15">
      <c r="B24" s="356"/>
      <c r="C24" s="326">
        <v>12</v>
      </c>
      <c r="D24" s="342"/>
      <c r="E24" s="358">
        <v>0</v>
      </c>
      <c r="F24" s="358">
        <v>0</v>
      </c>
      <c r="G24" s="358">
        <v>0</v>
      </c>
      <c r="H24" s="358">
        <v>0</v>
      </c>
      <c r="I24" s="358">
        <v>0</v>
      </c>
      <c r="J24" s="358">
        <v>0</v>
      </c>
      <c r="K24" s="358">
        <v>0</v>
      </c>
      <c r="L24" s="358">
        <v>0</v>
      </c>
      <c r="M24" s="358">
        <v>0</v>
      </c>
      <c r="N24" s="358">
        <v>0</v>
      </c>
      <c r="O24" s="358">
        <v>0</v>
      </c>
      <c r="P24" s="358">
        <v>0</v>
      </c>
      <c r="Q24" s="358">
        <v>4200</v>
      </c>
      <c r="R24" s="358">
        <v>4200</v>
      </c>
      <c r="S24" s="358">
        <v>4200</v>
      </c>
      <c r="T24" s="361">
        <v>3422.4</v>
      </c>
      <c r="U24" s="371"/>
      <c r="V24" s="371"/>
      <c r="W24" s="371"/>
      <c r="X24" s="371"/>
    </row>
  </sheetData>
  <phoneticPr fontId="5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1:U42"/>
  <sheetViews>
    <sheetView zoomScale="75" workbookViewId="0"/>
  </sheetViews>
  <sheetFormatPr defaultColWidth="7.5" defaultRowHeight="12" x14ac:dyDescent="0.15"/>
  <cols>
    <col min="1" max="1" width="1" style="282" customWidth="1"/>
    <col min="2" max="2" width="4.125" style="282" customWidth="1"/>
    <col min="3" max="4" width="2.5" style="282" customWidth="1"/>
    <col min="5" max="7" width="7.625" style="282" customWidth="1"/>
    <col min="8" max="8" width="9.125" style="282" customWidth="1"/>
    <col min="9" max="11" width="7.625" style="282" customWidth="1"/>
    <col min="12" max="12" width="9.125" style="282" customWidth="1"/>
    <col min="13" max="15" width="7.625" style="282" customWidth="1"/>
    <col min="16" max="16" width="9.125" style="282" customWidth="1"/>
    <col min="17" max="19" width="7.625" style="282" customWidth="1"/>
    <col min="20" max="20" width="9.125" style="282" customWidth="1"/>
    <col min="21" max="16384" width="7.5" style="282"/>
  </cols>
  <sheetData>
    <row r="1" spans="2:21" ht="15" customHeight="1" x14ac:dyDescent="0.15">
      <c r="B1" s="438"/>
      <c r="C1" s="438"/>
      <c r="D1" s="438"/>
    </row>
    <row r="2" spans="2:21" ht="12.75" customHeight="1" x14ac:dyDescent="0.15">
      <c r="B2" s="282" t="s">
        <v>186</v>
      </c>
      <c r="C2" s="439"/>
      <c r="D2" s="439"/>
    </row>
    <row r="3" spans="2:21" ht="12.75" customHeight="1" x14ac:dyDescent="0.15">
      <c r="B3" s="439"/>
      <c r="C3" s="439"/>
      <c r="D3" s="439"/>
      <c r="P3" s="440"/>
      <c r="T3" s="440" t="s">
        <v>117</v>
      </c>
    </row>
    <row r="4" spans="2:21" ht="3.75" customHeight="1" x14ac:dyDescent="0.15"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</row>
    <row r="5" spans="2:21" ht="14.25" customHeight="1" x14ac:dyDescent="0.15">
      <c r="B5" s="442"/>
      <c r="C5" s="443" t="s">
        <v>314</v>
      </c>
      <c r="D5" s="444"/>
      <c r="E5" s="445">
        <v>4</v>
      </c>
      <c r="F5" s="446"/>
      <c r="G5" s="446"/>
      <c r="H5" s="447"/>
      <c r="I5" s="445">
        <v>3</v>
      </c>
      <c r="J5" s="446"/>
      <c r="K5" s="446"/>
      <c r="L5" s="447"/>
      <c r="M5" s="445">
        <v>2</v>
      </c>
      <c r="N5" s="446"/>
      <c r="O5" s="446"/>
      <c r="P5" s="447"/>
      <c r="Q5" s="445">
        <v>3</v>
      </c>
      <c r="R5" s="446"/>
      <c r="S5" s="446"/>
      <c r="T5" s="447"/>
    </row>
    <row r="6" spans="2:21" ht="14.25" customHeight="1" x14ac:dyDescent="0.15">
      <c r="B6" s="448"/>
      <c r="C6" s="443" t="s">
        <v>315</v>
      </c>
      <c r="D6" s="444"/>
      <c r="E6" s="445" t="s">
        <v>190</v>
      </c>
      <c r="F6" s="446"/>
      <c r="G6" s="446"/>
      <c r="H6" s="447"/>
      <c r="I6" s="445" t="s">
        <v>190</v>
      </c>
      <c r="J6" s="446"/>
      <c r="K6" s="446"/>
      <c r="L6" s="447"/>
      <c r="M6" s="445" t="s">
        <v>316</v>
      </c>
      <c r="N6" s="446"/>
      <c r="O6" s="446"/>
      <c r="P6" s="447"/>
      <c r="Q6" s="445" t="s">
        <v>192</v>
      </c>
      <c r="R6" s="446"/>
      <c r="S6" s="446"/>
      <c r="T6" s="447"/>
    </row>
    <row r="7" spans="2:21" ht="14.25" customHeight="1" x14ac:dyDescent="0.15">
      <c r="B7" s="363" t="s">
        <v>281</v>
      </c>
      <c r="C7" s="449"/>
      <c r="D7" s="331"/>
      <c r="E7" s="450" t="s">
        <v>292</v>
      </c>
      <c r="F7" s="450" t="s">
        <v>193</v>
      </c>
      <c r="G7" s="451" t="s">
        <v>194</v>
      </c>
      <c r="H7" s="450" t="s">
        <v>128</v>
      </c>
      <c r="I7" s="450" t="s">
        <v>292</v>
      </c>
      <c r="J7" s="450" t="s">
        <v>193</v>
      </c>
      <c r="K7" s="451" t="s">
        <v>194</v>
      </c>
      <c r="L7" s="450" t="s">
        <v>128</v>
      </c>
      <c r="M7" s="450" t="s">
        <v>292</v>
      </c>
      <c r="N7" s="450" t="s">
        <v>193</v>
      </c>
      <c r="O7" s="451" t="s">
        <v>194</v>
      </c>
      <c r="P7" s="450" t="s">
        <v>128</v>
      </c>
      <c r="Q7" s="450" t="s">
        <v>292</v>
      </c>
      <c r="R7" s="450" t="s">
        <v>193</v>
      </c>
      <c r="S7" s="451" t="s">
        <v>194</v>
      </c>
      <c r="T7" s="450" t="s">
        <v>128</v>
      </c>
    </row>
    <row r="8" spans="2:21" ht="14.25" customHeight="1" x14ac:dyDescent="0.15">
      <c r="B8" s="346" t="s">
        <v>95</v>
      </c>
      <c r="C8" s="347">
        <v>17</v>
      </c>
      <c r="D8" s="348" t="s">
        <v>96</v>
      </c>
      <c r="E8" s="452">
        <v>3045</v>
      </c>
      <c r="F8" s="452">
        <v>4074</v>
      </c>
      <c r="G8" s="452">
        <v>3395</v>
      </c>
      <c r="H8" s="452">
        <v>1377261</v>
      </c>
      <c r="I8" s="452">
        <v>2702</v>
      </c>
      <c r="J8" s="452">
        <v>3570</v>
      </c>
      <c r="K8" s="452">
        <v>3117</v>
      </c>
      <c r="L8" s="452">
        <v>2053219</v>
      </c>
      <c r="M8" s="452"/>
      <c r="N8" s="452"/>
      <c r="O8" s="452"/>
      <c r="P8" s="452"/>
      <c r="Q8" s="452"/>
      <c r="R8" s="452"/>
      <c r="S8" s="452"/>
      <c r="T8" s="452"/>
      <c r="U8" s="453"/>
    </row>
    <row r="9" spans="2:21" ht="14.25" customHeight="1" x14ac:dyDescent="0.15">
      <c r="B9" s="454"/>
      <c r="C9" s="455">
        <v>18</v>
      </c>
      <c r="D9" s="456"/>
      <c r="E9" s="457">
        <v>2940</v>
      </c>
      <c r="F9" s="457">
        <v>3990</v>
      </c>
      <c r="G9" s="457">
        <v>3362</v>
      </c>
      <c r="H9" s="457">
        <v>785896</v>
      </c>
      <c r="I9" s="457">
        <v>2700</v>
      </c>
      <c r="J9" s="457">
        <v>3465</v>
      </c>
      <c r="K9" s="457">
        <v>3090</v>
      </c>
      <c r="L9" s="457">
        <v>1570965</v>
      </c>
      <c r="M9" s="457">
        <v>1365</v>
      </c>
      <c r="N9" s="457">
        <v>1733</v>
      </c>
      <c r="O9" s="457">
        <v>1588</v>
      </c>
      <c r="P9" s="457">
        <v>83768</v>
      </c>
      <c r="Q9" s="457">
        <v>2100</v>
      </c>
      <c r="R9" s="457">
        <v>2730</v>
      </c>
      <c r="S9" s="457">
        <v>2405</v>
      </c>
      <c r="T9" s="457">
        <v>610797</v>
      </c>
      <c r="U9" s="453"/>
    </row>
    <row r="10" spans="2:21" ht="14.25" customHeight="1" x14ac:dyDescent="0.15">
      <c r="B10" s="454"/>
      <c r="C10" s="455">
        <v>19</v>
      </c>
      <c r="D10" s="456"/>
      <c r="E10" s="457">
        <v>2940</v>
      </c>
      <c r="F10" s="457">
        <v>3833</v>
      </c>
      <c r="G10" s="457">
        <v>3312</v>
      </c>
      <c r="H10" s="457">
        <v>832060</v>
      </c>
      <c r="I10" s="457">
        <v>2667</v>
      </c>
      <c r="J10" s="457">
        <v>3255</v>
      </c>
      <c r="K10" s="457">
        <v>2999</v>
      </c>
      <c r="L10" s="457">
        <v>1372220</v>
      </c>
      <c r="M10" s="457">
        <v>1155</v>
      </c>
      <c r="N10" s="457">
        <v>1764</v>
      </c>
      <c r="O10" s="457">
        <v>1450</v>
      </c>
      <c r="P10" s="457">
        <v>844398</v>
      </c>
      <c r="Q10" s="457">
        <v>1943</v>
      </c>
      <c r="R10" s="457">
        <v>2536</v>
      </c>
      <c r="S10" s="457">
        <v>2329</v>
      </c>
      <c r="T10" s="457">
        <v>834916</v>
      </c>
      <c r="U10" s="453"/>
    </row>
    <row r="11" spans="2:21" ht="14.25" customHeight="1" x14ac:dyDescent="0.15">
      <c r="B11" s="454"/>
      <c r="C11" s="455">
        <v>20</v>
      </c>
      <c r="D11" s="456"/>
      <c r="E11" s="457">
        <v>2730</v>
      </c>
      <c r="F11" s="457">
        <v>3570</v>
      </c>
      <c r="G11" s="457">
        <v>3084</v>
      </c>
      <c r="H11" s="457">
        <v>663788</v>
      </c>
      <c r="I11" s="457">
        <v>2100</v>
      </c>
      <c r="J11" s="457">
        <v>3150</v>
      </c>
      <c r="K11" s="457">
        <v>2694</v>
      </c>
      <c r="L11" s="457">
        <v>1053517</v>
      </c>
      <c r="M11" s="457">
        <v>1260</v>
      </c>
      <c r="N11" s="457">
        <v>1674</v>
      </c>
      <c r="O11" s="457">
        <v>1444</v>
      </c>
      <c r="P11" s="457">
        <v>854238</v>
      </c>
      <c r="Q11" s="457">
        <v>1838</v>
      </c>
      <c r="R11" s="457">
        <v>2604</v>
      </c>
      <c r="S11" s="457">
        <v>2238</v>
      </c>
      <c r="T11" s="457">
        <v>799697</v>
      </c>
      <c r="U11" s="453"/>
    </row>
    <row r="12" spans="2:21" ht="14.25" customHeight="1" x14ac:dyDescent="0.15">
      <c r="B12" s="458"/>
      <c r="C12" s="459">
        <v>21</v>
      </c>
      <c r="D12" s="460"/>
      <c r="E12" s="461">
        <v>2310</v>
      </c>
      <c r="F12" s="461">
        <v>3297</v>
      </c>
      <c r="G12" s="461">
        <v>2875</v>
      </c>
      <c r="H12" s="461">
        <v>725583</v>
      </c>
      <c r="I12" s="461">
        <v>1995</v>
      </c>
      <c r="J12" s="461">
        <v>2835</v>
      </c>
      <c r="K12" s="461">
        <v>2475</v>
      </c>
      <c r="L12" s="461">
        <v>967057</v>
      </c>
      <c r="M12" s="461">
        <v>1260</v>
      </c>
      <c r="N12" s="461">
        <v>1680</v>
      </c>
      <c r="O12" s="461">
        <v>1443</v>
      </c>
      <c r="P12" s="461">
        <v>711650</v>
      </c>
      <c r="Q12" s="461">
        <v>1680</v>
      </c>
      <c r="R12" s="461">
        <v>2485</v>
      </c>
      <c r="S12" s="461">
        <v>2135</v>
      </c>
      <c r="T12" s="461">
        <v>792497</v>
      </c>
      <c r="U12" s="453"/>
    </row>
    <row r="13" spans="2:21" ht="14.25" customHeight="1" x14ac:dyDescent="0.15">
      <c r="B13" s="462" t="s">
        <v>317</v>
      </c>
      <c r="C13" s="453">
        <v>3</v>
      </c>
      <c r="D13" s="463"/>
      <c r="E13" s="457">
        <v>2520</v>
      </c>
      <c r="F13" s="457">
        <v>3098</v>
      </c>
      <c r="G13" s="457">
        <v>2907</v>
      </c>
      <c r="H13" s="457">
        <v>43404</v>
      </c>
      <c r="I13" s="457">
        <v>2147</v>
      </c>
      <c r="J13" s="457">
        <v>2573</v>
      </c>
      <c r="K13" s="457">
        <v>2444</v>
      </c>
      <c r="L13" s="457">
        <v>56273</v>
      </c>
      <c r="M13" s="457">
        <v>1313</v>
      </c>
      <c r="N13" s="457">
        <v>1628</v>
      </c>
      <c r="O13" s="457">
        <v>1443</v>
      </c>
      <c r="P13" s="457">
        <v>74180</v>
      </c>
      <c r="Q13" s="457">
        <v>1794</v>
      </c>
      <c r="R13" s="457">
        <v>2415</v>
      </c>
      <c r="S13" s="457">
        <v>2186</v>
      </c>
      <c r="T13" s="457">
        <v>69243</v>
      </c>
      <c r="U13" s="453"/>
    </row>
    <row r="14" spans="2:21" ht="14.25" customHeight="1" x14ac:dyDescent="0.15">
      <c r="B14" s="462"/>
      <c r="C14" s="453">
        <v>4</v>
      </c>
      <c r="D14" s="463"/>
      <c r="E14" s="457">
        <v>2573</v>
      </c>
      <c r="F14" s="457">
        <v>3098</v>
      </c>
      <c r="G14" s="457">
        <v>2904</v>
      </c>
      <c r="H14" s="457">
        <v>55208</v>
      </c>
      <c r="I14" s="457">
        <v>2205</v>
      </c>
      <c r="J14" s="457">
        <v>2685</v>
      </c>
      <c r="K14" s="457">
        <v>2513</v>
      </c>
      <c r="L14" s="457">
        <v>62758</v>
      </c>
      <c r="M14" s="457">
        <v>1313</v>
      </c>
      <c r="N14" s="457">
        <v>1680</v>
      </c>
      <c r="O14" s="457">
        <v>1492</v>
      </c>
      <c r="P14" s="457">
        <v>52620</v>
      </c>
      <c r="Q14" s="457">
        <v>1785</v>
      </c>
      <c r="R14" s="457">
        <v>2447</v>
      </c>
      <c r="S14" s="457">
        <v>2142</v>
      </c>
      <c r="T14" s="457">
        <v>54984</v>
      </c>
      <c r="U14" s="453"/>
    </row>
    <row r="15" spans="2:21" ht="14.25" customHeight="1" x14ac:dyDescent="0.15">
      <c r="B15" s="462"/>
      <c r="C15" s="453">
        <v>5</v>
      </c>
      <c r="D15" s="463"/>
      <c r="E15" s="457">
        <v>2552</v>
      </c>
      <c r="F15" s="457">
        <v>3098</v>
      </c>
      <c r="G15" s="457">
        <v>2922</v>
      </c>
      <c r="H15" s="457">
        <v>56080</v>
      </c>
      <c r="I15" s="457">
        <v>2258</v>
      </c>
      <c r="J15" s="457">
        <v>2730</v>
      </c>
      <c r="K15" s="457">
        <v>2503</v>
      </c>
      <c r="L15" s="457">
        <v>95801</v>
      </c>
      <c r="M15" s="457">
        <v>1302</v>
      </c>
      <c r="N15" s="457">
        <v>1680</v>
      </c>
      <c r="O15" s="457">
        <v>1529</v>
      </c>
      <c r="P15" s="457">
        <v>63592</v>
      </c>
      <c r="Q15" s="457">
        <v>1733</v>
      </c>
      <c r="R15" s="457">
        <v>2468</v>
      </c>
      <c r="S15" s="457">
        <v>2201</v>
      </c>
      <c r="T15" s="457">
        <v>65191</v>
      </c>
      <c r="U15" s="453"/>
    </row>
    <row r="16" spans="2:21" ht="14.25" customHeight="1" x14ac:dyDescent="0.15">
      <c r="B16" s="462"/>
      <c r="C16" s="453">
        <v>6</v>
      </c>
      <c r="D16" s="463"/>
      <c r="E16" s="457">
        <v>2520</v>
      </c>
      <c r="F16" s="457">
        <v>3045</v>
      </c>
      <c r="G16" s="457">
        <v>2802</v>
      </c>
      <c r="H16" s="457">
        <v>62256</v>
      </c>
      <c r="I16" s="457">
        <v>2143</v>
      </c>
      <c r="J16" s="457">
        <v>2520</v>
      </c>
      <c r="K16" s="457">
        <v>2397</v>
      </c>
      <c r="L16" s="457">
        <v>55128</v>
      </c>
      <c r="M16" s="457">
        <v>1280</v>
      </c>
      <c r="N16" s="457">
        <v>1628</v>
      </c>
      <c r="O16" s="457">
        <v>1430</v>
      </c>
      <c r="P16" s="457">
        <v>66634</v>
      </c>
      <c r="Q16" s="457">
        <v>1712</v>
      </c>
      <c r="R16" s="457">
        <v>2415</v>
      </c>
      <c r="S16" s="457">
        <v>2124</v>
      </c>
      <c r="T16" s="457">
        <v>78240</v>
      </c>
      <c r="U16" s="453"/>
    </row>
    <row r="17" spans="2:21" ht="14.25" customHeight="1" x14ac:dyDescent="0.15">
      <c r="B17" s="462"/>
      <c r="C17" s="453">
        <v>7</v>
      </c>
      <c r="D17" s="463"/>
      <c r="E17" s="457">
        <v>2415</v>
      </c>
      <c r="F17" s="457">
        <v>2961</v>
      </c>
      <c r="G17" s="457">
        <v>2774</v>
      </c>
      <c r="H17" s="457">
        <v>67362</v>
      </c>
      <c r="I17" s="457">
        <v>2182</v>
      </c>
      <c r="J17" s="457">
        <v>2520</v>
      </c>
      <c r="K17" s="457">
        <v>2434</v>
      </c>
      <c r="L17" s="457">
        <v>85680</v>
      </c>
      <c r="M17" s="457">
        <v>1260</v>
      </c>
      <c r="N17" s="457">
        <v>1500</v>
      </c>
      <c r="O17" s="457">
        <v>1340</v>
      </c>
      <c r="P17" s="457">
        <v>53750</v>
      </c>
      <c r="Q17" s="457">
        <v>1680</v>
      </c>
      <c r="R17" s="457">
        <v>2371</v>
      </c>
      <c r="S17" s="457">
        <v>2105</v>
      </c>
      <c r="T17" s="457">
        <v>56759</v>
      </c>
      <c r="U17" s="453"/>
    </row>
    <row r="18" spans="2:21" ht="14.25" customHeight="1" x14ac:dyDescent="0.15">
      <c r="B18" s="462"/>
      <c r="C18" s="453">
        <v>8</v>
      </c>
      <c r="D18" s="463"/>
      <c r="E18" s="457">
        <v>2310</v>
      </c>
      <c r="F18" s="457">
        <v>2993</v>
      </c>
      <c r="G18" s="457">
        <v>2787</v>
      </c>
      <c r="H18" s="457">
        <v>58262</v>
      </c>
      <c r="I18" s="457">
        <v>1995</v>
      </c>
      <c r="J18" s="457">
        <v>2499</v>
      </c>
      <c r="K18" s="457">
        <v>2223</v>
      </c>
      <c r="L18" s="457">
        <v>63794</v>
      </c>
      <c r="M18" s="457">
        <v>1260</v>
      </c>
      <c r="N18" s="457">
        <v>1523</v>
      </c>
      <c r="O18" s="457">
        <v>1373</v>
      </c>
      <c r="P18" s="457">
        <v>49106</v>
      </c>
      <c r="Q18" s="457">
        <v>1680</v>
      </c>
      <c r="R18" s="457">
        <v>2310</v>
      </c>
      <c r="S18" s="457">
        <v>2091</v>
      </c>
      <c r="T18" s="457">
        <v>69479</v>
      </c>
      <c r="U18" s="453"/>
    </row>
    <row r="19" spans="2:21" ht="14.25" customHeight="1" x14ac:dyDescent="0.15">
      <c r="B19" s="462"/>
      <c r="C19" s="453">
        <v>9</v>
      </c>
      <c r="D19" s="463"/>
      <c r="E19" s="457">
        <v>2384</v>
      </c>
      <c r="F19" s="457">
        <v>2940</v>
      </c>
      <c r="G19" s="457">
        <v>2672</v>
      </c>
      <c r="H19" s="457">
        <v>61531</v>
      </c>
      <c r="I19" s="457">
        <v>1995</v>
      </c>
      <c r="J19" s="457">
        <v>2520</v>
      </c>
      <c r="K19" s="457">
        <v>2283</v>
      </c>
      <c r="L19" s="457">
        <v>87140</v>
      </c>
      <c r="M19" s="457">
        <v>1313</v>
      </c>
      <c r="N19" s="457">
        <v>1538</v>
      </c>
      <c r="O19" s="457">
        <v>1436</v>
      </c>
      <c r="P19" s="457">
        <v>71421</v>
      </c>
      <c r="Q19" s="457">
        <v>1899</v>
      </c>
      <c r="R19" s="457">
        <v>2310</v>
      </c>
      <c r="S19" s="457">
        <v>2090</v>
      </c>
      <c r="T19" s="457">
        <v>54900</v>
      </c>
      <c r="U19" s="453"/>
    </row>
    <row r="20" spans="2:21" ht="14.25" customHeight="1" x14ac:dyDescent="0.15">
      <c r="B20" s="462"/>
      <c r="C20" s="453">
        <v>10</v>
      </c>
      <c r="D20" s="463"/>
      <c r="E20" s="457">
        <v>2415</v>
      </c>
      <c r="F20" s="457">
        <v>2940</v>
      </c>
      <c r="G20" s="457">
        <v>2735</v>
      </c>
      <c r="H20" s="457">
        <v>56546</v>
      </c>
      <c r="I20" s="457">
        <v>2226</v>
      </c>
      <c r="J20" s="457">
        <v>2625</v>
      </c>
      <c r="K20" s="457">
        <v>2386</v>
      </c>
      <c r="L20" s="457">
        <v>51054</v>
      </c>
      <c r="M20" s="457">
        <v>1313</v>
      </c>
      <c r="N20" s="457">
        <v>1658</v>
      </c>
      <c r="O20" s="457">
        <v>1463</v>
      </c>
      <c r="P20" s="457">
        <v>52347</v>
      </c>
      <c r="Q20" s="457">
        <v>1890</v>
      </c>
      <c r="R20" s="457">
        <v>2205</v>
      </c>
      <c r="S20" s="457">
        <v>2035</v>
      </c>
      <c r="T20" s="457">
        <v>57561</v>
      </c>
      <c r="U20" s="453"/>
    </row>
    <row r="21" spans="2:21" ht="14.25" customHeight="1" x14ac:dyDescent="0.15">
      <c r="B21" s="462"/>
      <c r="C21" s="453">
        <v>11</v>
      </c>
      <c r="D21" s="463"/>
      <c r="E21" s="457">
        <v>2835</v>
      </c>
      <c r="F21" s="457">
        <v>3150</v>
      </c>
      <c r="G21" s="457">
        <v>2987</v>
      </c>
      <c r="H21" s="457">
        <v>68592</v>
      </c>
      <c r="I21" s="457">
        <v>2258</v>
      </c>
      <c r="J21" s="457">
        <v>2756</v>
      </c>
      <c r="K21" s="457">
        <v>2537</v>
      </c>
      <c r="L21" s="457">
        <v>83545</v>
      </c>
      <c r="M21" s="457">
        <v>1365</v>
      </c>
      <c r="N21" s="457">
        <v>1623</v>
      </c>
      <c r="O21" s="457">
        <v>1510</v>
      </c>
      <c r="P21" s="457">
        <v>48448</v>
      </c>
      <c r="Q21" s="457">
        <v>1785</v>
      </c>
      <c r="R21" s="457">
        <v>2237</v>
      </c>
      <c r="S21" s="457">
        <v>2034</v>
      </c>
      <c r="T21" s="457">
        <v>71090</v>
      </c>
      <c r="U21" s="453"/>
    </row>
    <row r="22" spans="2:21" ht="14.25" customHeight="1" x14ac:dyDescent="0.15">
      <c r="B22" s="352"/>
      <c r="C22" s="453">
        <v>12</v>
      </c>
      <c r="D22" s="328"/>
      <c r="E22" s="457">
        <v>2783</v>
      </c>
      <c r="F22" s="457">
        <v>3268</v>
      </c>
      <c r="G22" s="457">
        <v>2970</v>
      </c>
      <c r="H22" s="457">
        <v>97450</v>
      </c>
      <c r="I22" s="457">
        <v>2237</v>
      </c>
      <c r="J22" s="457">
        <v>2756</v>
      </c>
      <c r="K22" s="457">
        <v>2556</v>
      </c>
      <c r="L22" s="457">
        <v>141632</v>
      </c>
      <c r="M22" s="457">
        <v>1286</v>
      </c>
      <c r="N22" s="457">
        <v>1565</v>
      </c>
      <c r="O22" s="457">
        <v>1423</v>
      </c>
      <c r="P22" s="457">
        <v>56408</v>
      </c>
      <c r="Q22" s="457">
        <v>1827</v>
      </c>
      <c r="R22" s="457">
        <v>2237</v>
      </c>
      <c r="S22" s="457">
        <v>2048</v>
      </c>
      <c r="T22" s="457">
        <v>77999</v>
      </c>
      <c r="U22" s="453"/>
    </row>
    <row r="23" spans="2:21" ht="14.25" customHeight="1" x14ac:dyDescent="0.15">
      <c r="B23" s="352" t="s">
        <v>99</v>
      </c>
      <c r="C23" s="320">
        <v>1</v>
      </c>
      <c r="D23" s="328" t="s">
        <v>2</v>
      </c>
      <c r="E23" s="457">
        <v>2730</v>
      </c>
      <c r="F23" s="457">
        <v>2993</v>
      </c>
      <c r="G23" s="457">
        <v>2858</v>
      </c>
      <c r="H23" s="457">
        <v>49433</v>
      </c>
      <c r="I23" s="457">
        <v>2310</v>
      </c>
      <c r="J23" s="457">
        <v>2701</v>
      </c>
      <c r="K23" s="457">
        <v>2455</v>
      </c>
      <c r="L23" s="457">
        <v>108856</v>
      </c>
      <c r="M23" s="457">
        <v>1208</v>
      </c>
      <c r="N23" s="457">
        <v>1475</v>
      </c>
      <c r="O23" s="457">
        <v>1346</v>
      </c>
      <c r="P23" s="457">
        <v>45337</v>
      </c>
      <c r="Q23" s="457">
        <v>1890</v>
      </c>
      <c r="R23" s="457">
        <v>2202</v>
      </c>
      <c r="S23" s="457">
        <v>2040</v>
      </c>
      <c r="T23" s="457">
        <v>73763</v>
      </c>
      <c r="U23" s="453"/>
    </row>
    <row r="24" spans="2:21" ht="14.25" customHeight="1" x14ac:dyDescent="0.15">
      <c r="B24" s="352"/>
      <c r="C24" s="320">
        <v>2</v>
      </c>
      <c r="D24" s="328"/>
      <c r="E24" s="457">
        <v>2625</v>
      </c>
      <c r="F24" s="457">
        <v>2993</v>
      </c>
      <c r="G24" s="457">
        <v>2850</v>
      </c>
      <c r="H24" s="457">
        <v>40278</v>
      </c>
      <c r="I24" s="457">
        <v>2100</v>
      </c>
      <c r="J24" s="457">
        <v>2591</v>
      </c>
      <c r="K24" s="457">
        <v>2372</v>
      </c>
      <c r="L24" s="457">
        <v>79479</v>
      </c>
      <c r="M24" s="457">
        <v>1229</v>
      </c>
      <c r="N24" s="457">
        <v>1400</v>
      </c>
      <c r="O24" s="457">
        <v>1310</v>
      </c>
      <c r="P24" s="457">
        <v>51037</v>
      </c>
      <c r="Q24" s="457">
        <v>1680</v>
      </c>
      <c r="R24" s="457">
        <v>2100</v>
      </c>
      <c r="S24" s="457">
        <v>1928</v>
      </c>
      <c r="T24" s="457">
        <v>64365</v>
      </c>
      <c r="U24" s="453"/>
    </row>
    <row r="25" spans="2:21" ht="14.25" customHeight="1" x14ac:dyDescent="0.15">
      <c r="B25" s="352"/>
      <c r="C25" s="320">
        <v>3</v>
      </c>
      <c r="D25" s="328"/>
      <c r="E25" s="457">
        <v>2310</v>
      </c>
      <c r="F25" s="457">
        <v>2888</v>
      </c>
      <c r="G25" s="457">
        <v>2657</v>
      </c>
      <c r="H25" s="457">
        <v>50379</v>
      </c>
      <c r="I25" s="457">
        <v>2100</v>
      </c>
      <c r="J25" s="457">
        <v>2646</v>
      </c>
      <c r="K25" s="457">
        <v>2399</v>
      </c>
      <c r="L25" s="457">
        <v>96869</v>
      </c>
      <c r="M25" s="457">
        <v>1208</v>
      </c>
      <c r="N25" s="457">
        <v>1368</v>
      </c>
      <c r="O25" s="457">
        <v>1279</v>
      </c>
      <c r="P25" s="457">
        <v>66499</v>
      </c>
      <c r="Q25" s="457">
        <v>1680</v>
      </c>
      <c r="R25" s="457">
        <v>2237</v>
      </c>
      <c r="S25" s="457">
        <v>1953</v>
      </c>
      <c r="T25" s="457">
        <v>85594</v>
      </c>
      <c r="U25" s="453"/>
    </row>
    <row r="26" spans="2:21" ht="14.25" customHeight="1" x14ac:dyDescent="0.15">
      <c r="B26" s="352"/>
      <c r="C26" s="320">
        <v>4</v>
      </c>
      <c r="D26" s="328"/>
      <c r="E26" s="457">
        <v>2468</v>
      </c>
      <c r="F26" s="457">
        <v>2940</v>
      </c>
      <c r="G26" s="457">
        <v>2818</v>
      </c>
      <c r="H26" s="457">
        <v>43678</v>
      </c>
      <c r="I26" s="457">
        <v>2205</v>
      </c>
      <c r="J26" s="457">
        <v>2678</v>
      </c>
      <c r="K26" s="457">
        <v>2523</v>
      </c>
      <c r="L26" s="457">
        <v>62464</v>
      </c>
      <c r="M26" s="457">
        <v>1198</v>
      </c>
      <c r="N26" s="457">
        <v>1470</v>
      </c>
      <c r="O26" s="457">
        <v>1316</v>
      </c>
      <c r="P26" s="457">
        <v>34889</v>
      </c>
      <c r="Q26" s="457">
        <v>1995</v>
      </c>
      <c r="R26" s="457">
        <v>2363</v>
      </c>
      <c r="S26" s="457">
        <v>2176</v>
      </c>
      <c r="T26" s="457">
        <v>65440</v>
      </c>
      <c r="U26" s="453"/>
    </row>
    <row r="27" spans="2:21" ht="14.25" customHeight="1" x14ac:dyDescent="0.15">
      <c r="B27" s="352"/>
      <c r="C27" s="320">
        <v>5</v>
      </c>
      <c r="D27" s="328"/>
      <c r="E27" s="457">
        <v>2415</v>
      </c>
      <c r="F27" s="457">
        <v>2993</v>
      </c>
      <c r="G27" s="457">
        <v>2817</v>
      </c>
      <c r="H27" s="457">
        <v>57185</v>
      </c>
      <c r="I27" s="457">
        <v>2247</v>
      </c>
      <c r="J27" s="457">
        <v>2625</v>
      </c>
      <c r="K27" s="457">
        <v>2499</v>
      </c>
      <c r="L27" s="457">
        <v>90530</v>
      </c>
      <c r="M27" s="457">
        <v>1208</v>
      </c>
      <c r="N27" s="457">
        <v>1565</v>
      </c>
      <c r="O27" s="457">
        <v>1356</v>
      </c>
      <c r="P27" s="457">
        <v>60884</v>
      </c>
      <c r="Q27" s="457">
        <v>1974</v>
      </c>
      <c r="R27" s="457">
        <v>2363</v>
      </c>
      <c r="S27" s="457">
        <v>2170</v>
      </c>
      <c r="T27" s="457">
        <v>89145</v>
      </c>
      <c r="U27" s="453"/>
    </row>
    <row r="28" spans="2:21" ht="14.25" customHeight="1" x14ac:dyDescent="0.15">
      <c r="B28" s="352"/>
      <c r="C28" s="320">
        <v>6</v>
      </c>
      <c r="D28" s="328"/>
      <c r="E28" s="457">
        <v>2489</v>
      </c>
      <c r="F28" s="457">
        <v>2940</v>
      </c>
      <c r="G28" s="457">
        <v>2802</v>
      </c>
      <c r="H28" s="457">
        <v>45327</v>
      </c>
      <c r="I28" s="457">
        <v>2100</v>
      </c>
      <c r="J28" s="457">
        <v>2646</v>
      </c>
      <c r="K28" s="457">
        <v>2398</v>
      </c>
      <c r="L28" s="457">
        <v>77791</v>
      </c>
      <c r="M28" s="457">
        <v>1260</v>
      </c>
      <c r="N28" s="457">
        <v>1506</v>
      </c>
      <c r="O28" s="457">
        <v>1357</v>
      </c>
      <c r="P28" s="457">
        <v>51473</v>
      </c>
      <c r="Q28" s="457">
        <v>1785</v>
      </c>
      <c r="R28" s="457">
        <v>2426</v>
      </c>
      <c r="S28" s="457">
        <v>2156</v>
      </c>
      <c r="T28" s="457">
        <v>59693</v>
      </c>
      <c r="U28" s="453"/>
    </row>
    <row r="29" spans="2:21" ht="14.25" customHeight="1" x14ac:dyDescent="0.15">
      <c r="B29" s="352"/>
      <c r="C29" s="453">
        <v>7</v>
      </c>
      <c r="D29" s="328"/>
      <c r="E29" s="457">
        <v>2605</v>
      </c>
      <c r="F29" s="457">
        <v>2993</v>
      </c>
      <c r="G29" s="457">
        <v>2819</v>
      </c>
      <c r="H29" s="457">
        <v>42043</v>
      </c>
      <c r="I29" s="354">
        <v>2100</v>
      </c>
      <c r="J29" s="354">
        <v>2545</v>
      </c>
      <c r="K29" s="354">
        <v>2339</v>
      </c>
      <c r="L29" s="354">
        <v>58514</v>
      </c>
      <c r="M29" s="354">
        <v>1208</v>
      </c>
      <c r="N29" s="354">
        <v>1544</v>
      </c>
      <c r="O29" s="354">
        <v>1337</v>
      </c>
      <c r="P29" s="354">
        <v>39327</v>
      </c>
      <c r="Q29" s="354">
        <v>1701</v>
      </c>
      <c r="R29" s="354">
        <v>2363</v>
      </c>
      <c r="S29" s="354">
        <v>2065</v>
      </c>
      <c r="T29" s="354">
        <v>55130</v>
      </c>
      <c r="U29" s="453"/>
    </row>
    <row r="30" spans="2:21" ht="14.25" customHeight="1" x14ac:dyDescent="0.15">
      <c r="B30" s="464"/>
      <c r="C30" s="453">
        <v>8</v>
      </c>
      <c r="D30" s="453"/>
      <c r="E30" s="465">
        <v>2462</v>
      </c>
      <c r="F30" s="465">
        <v>2800</v>
      </c>
      <c r="G30" s="465">
        <v>2653.2</v>
      </c>
      <c r="H30" s="465">
        <v>42061</v>
      </c>
      <c r="I30" s="465">
        <v>2222</v>
      </c>
      <c r="J30" s="465">
        <v>2520</v>
      </c>
      <c r="K30" s="465">
        <v>2355</v>
      </c>
      <c r="L30" s="465">
        <v>78480</v>
      </c>
      <c r="M30" s="465">
        <v>1208</v>
      </c>
      <c r="N30" s="465">
        <v>1470</v>
      </c>
      <c r="O30" s="465">
        <v>1356</v>
      </c>
      <c r="P30" s="465">
        <v>70999</v>
      </c>
      <c r="Q30" s="465">
        <v>1733</v>
      </c>
      <c r="R30" s="465">
        <v>2289</v>
      </c>
      <c r="S30" s="465">
        <v>2008</v>
      </c>
      <c r="T30" s="466">
        <v>74735</v>
      </c>
      <c r="U30" s="453"/>
    </row>
    <row r="31" spans="2:21" ht="13.5" customHeight="1" x14ac:dyDescent="0.15">
      <c r="B31" s="464"/>
      <c r="C31" s="453">
        <v>9</v>
      </c>
      <c r="D31" s="453"/>
      <c r="E31" s="465">
        <v>2465</v>
      </c>
      <c r="F31" s="465">
        <v>2800</v>
      </c>
      <c r="G31" s="465">
        <v>2608.8000000000002</v>
      </c>
      <c r="H31" s="466">
        <v>45938</v>
      </c>
      <c r="I31" s="353">
        <v>2258</v>
      </c>
      <c r="J31" s="353">
        <v>2625</v>
      </c>
      <c r="K31" s="353">
        <v>2449</v>
      </c>
      <c r="L31" s="353">
        <v>92686</v>
      </c>
      <c r="M31" s="433">
        <v>1208</v>
      </c>
      <c r="N31" s="433">
        <v>1575</v>
      </c>
      <c r="O31" s="433">
        <v>1413</v>
      </c>
      <c r="P31" s="433">
        <v>48353</v>
      </c>
      <c r="Q31" s="353">
        <v>1838</v>
      </c>
      <c r="R31" s="353">
        <v>2315</v>
      </c>
      <c r="S31" s="353">
        <v>2002</v>
      </c>
      <c r="T31" s="354">
        <v>85242</v>
      </c>
      <c r="U31" s="453"/>
    </row>
    <row r="32" spans="2:21" ht="13.5" customHeight="1" x14ac:dyDescent="0.15">
      <c r="B32" s="464"/>
      <c r="C32" s="453">
        <v>10</v>
      </c>
      <c r="D32" s="463"/>
      <c r="E32" s="466">
        <v>2489</v>
      </c>
      <c r="F32" s="466">
        <v>2888</v>
      </c>
      <c r="G32" s="466">
        <v>2734</v>
      </c>
      <c r="H32" s="466">
        <v>44182.1</v>
      </c>
      <c r="I32" s="354">
        <v>2252.25</v>
      </c>
      <c r="J32" s="354">
        <v>2625</v>
      </c>
      <c r="K32" s="354">
        <v>2460.2990123850109</v>
      </c>
      <c r="L32" s="354">
        <v>65253.899999999994</v>
      </c>
      <c r="M32" s="420">
        <v>1207.5</v>
      </c>
      <c r="N32" s="420">
        <v>1564.5</v>
      </c>
      <c r="O32" s="420">
        <v>1418.3540168290526</v>
      </c>
      <c r="P32" s="420">
        <v>51576.900000000009</v>
      </c>
      <c r="Q32" s="354">
        <v>1900.5</v>
      </c>
      <c r="R32" s="354">
        <v>2425.5</v>
      </c>
      <c r="S32" s="354">
        <v>2131.3292733934513</v>
      </c>
      <c r="T32" s="354">
        <v>97867</v>
      </c>
      <c r="U32" s="453"/>
    </row>
    <row r="33" spans="2:21" ht="13.5" customHeight="1" x14ac:dyDescent="0.15">
      <c r="B33" s="464"/>
      <c r="C33" s="453">
        <v>11</v>
      </c>
      <c r="D33" s="463"/>
      <c r="E33" s="466">
        <v>2678</v>
      </c>
      <c r="F33" s="466">
        <v>3045</v>
      </c>
      <c r="G33" s="466">
        <v>2850</v>
      </c>
      <c r="H33" s="466">
        <v>53970</v>
      </c>
      <c r="I33" s="354">
        <v>2310</v>
      </c>
      <c r="J33" s="354">
        <v>2709</v>
      </c>
      <c r="K33" s="354">
        <v>2539</v>
      </c>
      <c r="L33" s="354">
        <v>70581</v>
      </c>
      <c r="M33" s="420">
        <v>1208</v>
      </c>
      <c r="N33" s="420">
        <v>1480</v>
      </c>
      <c r="O33" s="420">
        <v>1394</v>
      </c>
      <c r="P33" s="420">
        <v>62192</v>
      </c>
      <c r="Q33" s="354">
        <v>1890</v>
      </c>
      <c r="R33" s="354">
        <v>2478</v>
      </c>
      <c r="S33" s="354">
        <v>2152</v>
      </c>
      <c r="T33" s="360">
        <v>119113</v>
      </c>
      <c r="U33" s="453"/>
    </row>
    <row r="34" spans="2:21" ht="13.5" customHeight="1" x14ac:dyDescent="0.15">
      <c r="B34" s="467"/>
      <c r="C34" s="441">
        <v>12</v>
      </c>
      <c r="D34" s="468"/>
      <c r="E34" s="469">
        <v>2783</v>
      </c>
      <c r="F34" s="469">
        <v>3280</v>
      </c>
      <c r="G34" s="469">
        <v>2979</v>
      </c>
      <c r="H34" s="469">
        <v>61952</v>
      </c>
      <c r="I34" s="358">
        <v>2342</v>
      </c>
      <c r="J34" s="358">
        <v>2756</v>
      </c>
      <c r="K34" s="358">
        <v>2628</v>
      </c>
      <c r="L34" s="358">
        <v>122267</v>
      </c>
      <c r="M34" s="424">
        <v>1313</v>
      </c>
      <c r="N34" s="424">
        <v>1480</v>
      </c>
      <c r="O34" s="424">
        <v>1436</v>
      </c>
      <c r="P34" s="424">
        <v>51043</v>
      </c>
      <c r="Q34" s="358">
        <v>1995</v>
      </c>
      <c r="R34" s="358">
        <v>2520</v>
      </c>
      <c r="S34" s="358">
        <v>2236</v>
      </c>
      <c r="T34" s="361">
        <v>98215</v>
      </c>
      <c r="U34" s="453"/>
    </row>
    <row r="35" spans="2:21" ht="13.5" customHeight="1" x14ac:dyDescent="0.15">
      <c r="B35" s="281" t="s">
        <v>135</v>
      </c>
      <c r="C35" s="282" t="s">
        <v>137</v>
      </c>
    </row>
    <row r="36" spans="2:21" ht="13.5" customHeight="1" x14ac:dyDescent="0.15">
      <c r="B36" s="283" t="s">
        <v>1</v>
      </c>
      <c r="C36" s="282" t="s">
        <v>318</v>
      </c>
      <c r="M36" s="355"/>
      <c r="N36" s="355"/>
      <c r="O36" s="355"/>
      <c r="P36" s="355"/>
    </row>
    <row r="37" spans="2:21" ht="13.5" customHeight="1" x14ac:dyDescent="0.15">
      <c r="B37" s="283"/>
      <c r="C37" s="317"/>
      <c r="I37" s="355"/>
      <c r="J37" s="355"/>
      <c r="K37" s="355"/>
      <c r="L37" s="355"/>
      <c r="M37" s="418"/>
      <c r="N37" s="418"/>
      <c r="O37" s="418"/>
      <c r="P37" s="418"/>
      <c r="Q37" s="355"/>
      <c r="R37" s="355"/>
      <c r="S37" s="355"/>
      <c r="T37" s="355"/>
    </row>
    <row r="39" spans="2:21" x14ac:dyDescent="0.15">
      <c r="E39" s="470"/>
      <c r="F39" s="470"/>
      <c r="G39" s="470"/>
      <c r="H39" s="471"/>
      <c r="I39" s="355"/>
      <c r="J39" s="355"/>
      <c r="K39" s="355"/>
      <c r="L39" s="355"/>
      <c r="M39" s="418"/>
      <c r="N39" s="418"/>
      <c r="O39" s="418"/>
      <c r="P39" s="418"/>
      <c r="Q39" s="355"/>
      <c r="R39" s="355"/>
      <c r="S39" s="355"/>
      <c r="T39" s="355"/>
      <c r="U39" s="453"/>
    </row>
    <row r="40" spans="2:21" x14ac:dyDescent="0.15">
      <c r="E40" s="470"/>
      <c r="F40" s="470"/>
      <c r="G40" s="470"/>
      <c r="H40" s="471"/>
      <c r="I40" s="453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3"/>
      <c r="U40" s="453"/>
    </row>
    <row r="41" spans="2:21" x14ac:dyDescent="0.15">
      <c r="E41" s="470"/>
      <c r="F41" s="470"/>
      <c r="G41" s="471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  <c r="S41" s="453"/>
      <c r="T41" s="453"/>
      <c r="U41" s="453"/>
    </row>
    <row r="42" spans="2:21" x14ac:dyDescent="0.15"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</row>
  </sheetData>
  <autoFilter ref="B5:T36" xr:uid="{00000000-0009-0000-0000-00002C000000}"/>
  <phoneticPr fontId="5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Z49"/>
  <sheetViews>
    <sheetView zoomScale="75" zoomScaleNormal="75" workbookViewId="0"/>
  </sheetViews>
  <sheetFormatPr defaultColWidth="7.5" defaultRowHeight="12" x14ac:dyDescent="0.15"/>
  <cols>
    <col min="1" max="1" width="0.625" style="317" customWidth="1"/>
    <col min="2" max="2" width="5.5" style="317" customWidth="1"/>
    <col min="3" max="3" width="2.75" style="317" customWidth="1"/>
    <col min="4" max="4" width="5.75" style="317" customWidth="1"/>
    <col min="5" max="5" width="5.5" style="317" customWidth="1"/>
    <col min="6" max="7" width="5.875" style="317" customWidth="1"/>
    <col min="8" max="8" width="8.125" style="317" customWidth="1"/>
    <col min="9" max="9" width="5.375" style="317" customWidth="1"/>
    <col min="10" max="11" width="5.875" style="317" customWidth="1"/>
    <col min="12" max="12" width="8.125" style="317" customWidth="1"/>
    <col min="13" max="13" width="5.25" style="317" customWidth="1"/>
    <col min="14" max="14" width="5.875" style="317" customWidth="1"/>
    <col min="15" max="15" width="6.75" style="317" customWidth="1"/>
    <col min="16" max="16" width="8.125" style="317" customWidth="1"/>
    <col min="17" max="17" width="5.5" style="317" customWidth="1"/>
    <col min="18" max="19" width="5.875" style="317" customWidth="1"/>
    <col min="20" max="20" width="8.125" style="317" customWidth="1"/>
    <col min="21" max="21" width="5.375" style="317" customWidth="1"/>
    <col min="22" max="22" width="5.875" style="317" customWidth="1"/>
    <col min="23" max="23" width="6.75" style="317" customWidth="1"/>
    <col min="24" max="24" width="8.125" style="317" customWidth="1"/>
    <col min="25" max="16384" width="7.5" style="317"/>
  </cols>
  <sheetData>
    <row r="1" spans="1:25" ht="15" customHeight="1" x14ac:dyDescent="0.15">
      <c r="B1" s="376"/>
      <c r="C1" s="376"/>
      <c r="D1" s="376"/>
    </row>
    <row r="2" spans="1:25" ht="12.75" customHeight="1" x14ac:dyDescent="0.15">
      <c r="B2" s="317" t="s">
        <v>198</v>
      </c>
      <c r="C2" s="322"/>
      <c r="D2" s="322"/>
    </row>
    <row r="3" spans="1:25" ht="12.75" customHeight="1" x14ac:dyDescent="0.15">
      <c r="B3" s="322"/>
      <c r="C3" s="322"/>
      <c r="D3" s="322"/>
      <c r="X3" s="378" t="s">
        <v>117</v>
      </c>
    </row>
    <row r="4" spans="1:25" ht="3.75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</row>
    <row r="5" spans="1:25" ht="12" customHeight="1" x14ac:dyDescent="0.15">
      <c r="A5" s="328"/>
      <c r="B5" s="329"/>
      <c r="C5" s="472" t="s">
        <v>278</v>
      </c>
      <c r="D5" s="473"/>
      <c r="E5" s="379" t="s">
        <v>319</v>
      </c>
      <c r="F5" s="474"/>
      <c r="G5" s="474"/>
      <c r="H5" s="475"/>
      <c r="I5" s="379" t="s">
        <v>320</v>
      </c>
      <c r="J5" s="474"/>
      <c r="K5" s="474"/>
      <c r="L5" s="475"/>
      <c r="M5" s="379" t="s">
        <v>321</v>
      </c>
      <c r="N5" s="474"/>
      <c r="O5" s="474"/>
      <c r="P5" s="475"/>
      <c r="Q5" s="379" t="s">
        <v>322</v>
      </c>
      <c r="R5" s="474"/>
      <c r="S5" s="474"/>
      <c r="T5" s="475"/>
      <c r="U5" s="379" t="s">
        <v>323</v>
      </c>
      <c r="V5" s="474"/>
      <c r="W5" s="474"/>
      <c r="X5" s="475"/>
    </row>
    <row r="6" spans="1:25" ht="12" customHeight="1" x14ac:dyDescent="0.15">
      <c r="A6" s="328"/>
      <c r="B6" s="362"/>
      <c r="C6" s="341"/>
      <c r="D6" s="342"/>
      <c r="E6" s="341" t="s">
        <v>324</v>
      </c>
      <c r="F6" s="476"/>
      <c r="G6" s="476"/>
      <c r="H6" s="477"/>
      <c r="I6" s="341"/>
      <c r="J6" s="476"/>
      <c r="K6" s="476"/>
      <c r="L6" s="477"/>
      <c r="M6" s="341" t="s">
        <v>325</v>
      </c>
      <c r="N6" s="476"/>
      <c r="O6" s="476"/>
      <c r="P6" s="477"/>
      <c r="Q6" s="341" t="s">
        <v>326</v>
      </c>
      <c r="R6" s="476"/>
      <c r="S6" s="476"/>
      <c r="T6" s="477"/>
      <c r="U6" s="341"/>
      <c r="V6" s="476"/>
      <c r="W6" s="476"/>
      <c r="X6" s="477"/>
    </row>
    <row r="7" spans="1:25" ht="12" customHeight="1" x14ac:dyDescent="0.15">
      <c r="A7" s="328"/>
      <c r="B7" s="335" t="s">
        <v>327</v>
      </c>
      <c r="C7" s="336"/>
      <c r="D7" s="337"/>
      <c r="E7" s="385" t="s">
        <v>292</v>
      </c>
      <c r="F7" s="385" t="s">
        <v>193</v>
      </c>
      <c r="G7" s="385" t="s">
        <v>293</v>
      </c>
      <c r="H7" s="385" t="s">
        <v>128</v>
      </c>
      <c r="I7" s="385" t="s">
        <v>292</v>
      </c>
      <c r="J7" s="385" t="s">
        <v>193</v>
      </c>
      <c r="K7" s="385" t="s">
        <v>293</v>
      </c>
      <c r="L7" s="385" t="s">
        <v>128</v>
      </c>
      <c r="M7" s="385" t="s">
        <v>292</v>
      </c>
      <c r="N7" s="385" t="s">
        <v>193</v>
      </c>
      <c r="O7" s="385" t="s">
        <v>293</v>
      </c>
      <c r="P7" s="385" t="s">
        <v>128</v>
      </c>
      <c r="Q7" s="385" t="s">
        <v>292</v>
      </c>
      <c r="R7" s="385" t="s">
        <v>193</v>
      </c>
      <c r="S7" s="385" t="s">
        <v>293</v>
      </c>
      <c r="T7" s="385" t="s">
        <v>128</v>
      </c>
      <c r="U7" s="385" t="s">
        <v>292</v>
      </c>
      <c r="V7" s="385" t="s">
        <v>193</v>
      </c>
      <c r="W7" s="385" t="s">
        <v>293</v>
      </c>
      <c r="X7" s="385" t="s">
        <v>128</v>
      </c>
    </row>
    <row r="8" spans="1:25" ht="12" customHeight="1" x14ac:dyDescent="0.15">
      <c r="A8" s="328"/>
      <c r="B8" s="341"/>
      <c r="C8" s="326"/>
      <c r="D8" s="342"/>
      <c r="E8" s="386"/>
      <c r="F8" s="386"/>
      <c r="G8" s="386" t="s">
        <v>294</v>
      </c>
      <c r="H8" s="386"/>
      <c r="I8" s="386"/>
      <c r="J8" s="386"/>
      <c r="K8" s="386" t="s">
        <v>294</v>
      </c>
      <c r="L8" s="386"/>
      <c r="M8" s="386"/>
      <c r="N8" s="386"/>
      <c r="O8" s="386" t="s">
        <v>294</v>
      </c>
      <c r="P8" s="386"/>
      <c r="Q8" s="386"/>
      <c r="R8" s="386"/>
      <c r="S8" s="386" t="s">
        <v>294</v>
      </c>
      <c r="T8" s="386"/>
      <c r="U8" s="386"/>
      <c r="V8" s="386"/>
      <c r="W8" s="386" t="s">
        <v>294</v>
      </c>
      <c r="X8" s="386"/>
    </row>
    <row r="9" spans="1:25" ht="12" customHeight="1" x14ac:dyDescent="0.15">
      <c r="A9" s="328"/>
      <c r="B9" s="346" t="s">
        <v>95</v>
      </c>
      <c r="C9" s="478">
        <v>19</v>
      </c>
      <c r="D9" s="348" t="s">
        <v>96</v>
      </c>
      <c r="E9" s="350" t="s">
        <v>282</v>
      </c>
      <c r="F9" s="350" t="s">
        <v>282</v>
      </c>
      <c r="G9" s="350" t="s">
        <v>282</v>
      </c>
      <c r="H9" s="350" t="s">
        <v>282</v>
      </c>
      <c r="I9" s="350" t="s">
        <v>282</v>
      </c>
      <c r="J9" s="350" t="s">
        <v>282</v>
      </c>
      <c r="K9" s="350" t="s">
        <v>282</v>
      </c>
      <c r="L9" s="350" t="s">
        <v>282</v>
      </c>
      <c r="M9" s="350" t="s">
        <v>282</v>
      </c>
      <c r="N9" s="350" t="s">
        <v>282</v>
      </c>
      <c r="O9" s="350" t="s">
        <v>282</v>
      </c>
      <c r="P9" s="350" t="s">
        <v>282</v>
      </c>
      <c r="Q9" s="350" t="s">
        <v>282</v>
      </c>
      <c r="R9" s="350" t="s">
        <v>282</v>
      </c>
      <c r="S9" s="350" t="s">
        <v>282</v>
      </c>
      <c r="T9" s="350" t="s">
        <v>282</v>
      </c>
      <c r="U9" s="350" t="s">
        <v>282</v>
      </c>
      <c r="V9" s="350" t="s">
        <v>282</v>
      </c>
      <c r="W9" s="350" t="s">
        <v>282</v>
      </c>
      <c r="X9" s="350" t="s">
        <v>282</v>
      </c>
      <c r="Y9" s="320"/>
    </row>
    <row r="10" spans="1:25" ht="12" customHeight="1" x14ac:dyDescent="0.15">
      <c r="A10" s="328"/>
      <c r="B10" s="352"/>
      <c r="C10" s="323">
        <v>20</v>
      </c>
      <c r="D10" s="328"/>
      <c r="E10" s="354" t="s">
        <v>282</v>
      </c>
      <c r="F10" s="354" t="s">
        <v>282</v>
      </c>
      <c r="G10" s="354" t="s">
        <v>282</v>
      </c>
      <c r="H10" s="354" t="s">
        <v>282</v>
      </c>
      <c r="I10" s="354" t="s">
        <v>282</v>
      </c>
      <c r="J10" s="354" t="s">
        <v>282</v>
      </c>
      <c r="K10" s="354" t="s">
        <v>282</v>
      </c>
      <c r="L10" s="354" t="s">
        <v>282</v>
      </c>
      <c r="M10" s="354" t="s">
        <v>282</v>
      </c>
      <c r="N10" s="354" t="s">
        <v>282</v>
      </c>
      <c r="O10" s="354" t="s">
        <v>282</v>
      </c>
      <c r="P10" s="354" t="s">
        <v>282</v>
      </c>
      <c r="Q10" s="354" t="s">
        <v>282</v>
      </c>
      <c r="R10" s="354" t="s">
        <v>282</v>
      </c>
      <c r="S10" s="354" t="s">
        <v>282</v>
      </c>
      <c r="T10" s="354" t="s">
        <v>282</v>
      </c>
      <c r="U10" s="354" t="s">
        <v>282</v>
      </c>
      <c r="V10" s="354" t="s">
        <v>282</v>
      </c>
      <c r="W10" s="354" t="s">
        <v>282</v>
      </c>
      <c r="X10" s="354" t="s">
        <v>282</v>
      </c>
      <c r="Y10" s="320"/>
    </row>
    <row r="11" spans="1:25" ht="12" customHeight="1" x14ac:dyDescent="0.15">
      <c r="A11" s="328"/>
      <c r="B11" s="356"/>
      <c r="C11" s="387">
        <v>21</v>
      </c>
      <c r="D11" s="342"/>
      <c r="E11" s="479">
        <v>0</v>
      </c>
      <c r="F11" s="479">
        <v>0</v>
      </c>
      <c r="G11" s="479">
        <v>0</v>
      </c>
      <c r="H11" s="479">
        <v>0</v>
      </c>
      <c r="I11" s="479">
        <v>0</v>
      </c>
      <c r="J11" s="479">
        <v>0</v>
      </c>
      <c r="K11" s="479">
        <v>0</v>
      </c>
      <c r="L11" s="479">
        <v>0</v>
      </c>
      <c r="M11" s="480">
        <v>0</v>
      </c>
      <c r="N11" s="479">
        <v>0</v>
      </c>
      <c r="O11" s="479">
        <v>0</v>
      </c>
      <c r="P11" s="479">
        <v>0</v>
      </c>
      <c r="Q11" s="479">
        <v>0</v>
      </c>
      <c r="R11" s="479">
        <v>0</v>
      </c>
      <c r="S11" s="479">
        <v>0</v>
      </c>
      <c r="T11" s="479">
        <v>0</v>
      </c>
      <c r="U11" s="479">
        <v>0</v>
      </c>
      <c r="V11" s="479">
        <v>0</v>
      </c>
      <c r="W11" s="479">
        <v>0</v>
      </c>
      <c r="X11" s="480">
        <v>0</v>
      </c>
      <c r="Y11" s="320"/>
    </row>
    <row r="12" spans="1:25" ht="12" customHeight="1" x14ac:dyDescent="0.15">
      <c r="A12" s="328"/>
      <c r="B12" s="352" t="s">
        <v>328</v>
      </c>
      <c r="C12" s="323">
        <v>4</v>
      </c>
      <c r="D12" s="328"/>
      <c r="E12" s="354" t="s">
        <v>282</v>
      </c>
      <c r="F12" s="354" t="s">
        <v>282</v>
      </c>
      <c r="G12" s="354" t="s">
        <v>282</v>
      </c>
      <c r="H12" s="354" t="s">
        <v>282</v>
      </c>
      <c r="I12" s="354" t="s">
        <v>282</v>
      </c>
      <c r="J12" s="354" t="s">
        <v>282</v>
      </c>
      <c r="K12" s="354" t="s">
        <v>282</v>
      </c>
      <c r="L12" s="354" t="s">
        <v>282</v>
      </c>
      <c r="M12" s="354" t="s">
        <v>282</v>
      </c>
      <c r="N12" s="354" t="s">
        <v>282</v>
      </c>
      <c r="O12" s="354" t="s">
        <v>282</v>
      </c>
      <c r="P12" s="354" t="s">
        <v>282</v>
      </c>
      <c r="Q12" s="354" t="s">
        <v>282</v>
      </c>
      <c r="R12" s="354" t="s">
        <v>282</v>
      </c>
      <c r="S12" s="354" t="s">
        <v>282</v>
      </c>
      <c r="T12" s="354" t="s">
        <v>282</v>
      </c>
      <c r="U12" s="354" t="s">
        <v>282</v>
      </c>
      <c r="V12" s="354" t="s">
        <v>282</v>
      </c>
      <c r="W12" s="354" t="s">
        <v>282</v>
      </c>
      <c r="X12" s="354" t="s">
        <v>282</v>
      </c>
      <c r="Y12" s="320"/>
    </row>
    <row r="13" spans="1:25" ht="12" customHeight="1" x14ac:dyDescent="0.15">
      <c r="A13" s="328"/>
      <c r="B13" s="352"/>
      <c r="C13" s="323">
        <v>5</v>
      </c>
      <c r="D13" s="328"/>
      <c r="E13" s="354" t="s">
        <v>282</v>
      </c>
      <c r="F13" s="354" t="s">
        <v>282</v>
      </c>
      <c r="G13" s="354" t="s">
        <v>282</v>
      </c>
      <c r="H13" s="354" t="s">
        <v>282</v>
      </c>
      <c r="I13" s="354" t="s">
        <v>282</v>
      </c>
      <c r="J13" s="354" t="s">
        <v>282</v>
      </c>
      <c r="K13" s="354" t="s">
        <v>282</v>
      </c>
      <c r="L13" s="354" t="s">
        <v>282</v>
      </c>
      <c r="M13" s="354" t="s">
        <v>282</v>
      </c>
      <c r="N13" s="354" t="s">
        <v>282</v>
      </c>
      <c r="O13" s="354" t="s">
        <v>282</v>
      </c>
      <c r="P13" s="354" t="s">
        <v>282</v>
      </c>
      <c r="Q13" s="354" t="s">
        <v>282</v>
      </c>
      <c r="R13" s="354" t="s">
        <v>282</v>
      </c>
      <c r="S13" s="354" t="s">
        <v>282</v>
      </c>
      <c r="T13" s="354" t="s">
        <v>282</v>
      </c>
      <c r="U13" s="354" t="s">
        <v>282</v>
      </c>
      <c r="V13" s="354" t="s">
        <v>282</v>
      </c>
      <c r="W13" s="354" t="s">
        <v>282</v>
      </c>
      <c r="X13" s="354" t="s">
        <v>282</v>
      </c>
      <c r="Y13" s="320"/>
    </row>
    <row r="14" spans="1:25" ht="12" customHeight="1" x14ac:dyDescent="0.15">
      <c r="A14" s="328"/>
      <c r="B14" s="352"/>
      <c r="C14" s="323">
        <v>6</v>
      </c>
      <c r="D14" s="328"/>
      <c r="E14" s="354" t="s">
        <v>282</v>
      </c>
      <c r="F14" s="354" t="s">
        <v>282</v>
      </c>
      <c r="G14" s="354" t="s">
        <v>282</v>
      </c>
      <c r="H14" s="354" t="s">
        <v>282</v>
      </c>
      <c r="I14" s="354" t="s">
        <v>282</v>
      </c>
      <c r="J14" s="354" t="s">
        <v>282</v>
      </c>
      <c r="K14" s="354" t="s">
        <v>282</v>
      </c>
      <c r="L14" s="354" t="s">
        <v>282</v>
      </c>
      <c r="M14" s="354" t="s">
        <v>282</v>
      </c>
      <c r="N14" s="354" t="s">
        <v>282</v>
      </c>
      <c r="O14" s="354" t="s">
        <v>282</v>
      </c>
      <c r="P14" s="354" t="s">
        <v>282</v>
      </c>
      <c r="Q14" s="354" t="s">
        <v>282</v>
      </c>
      <c r="R14" s="354" t="s">
        <v>282</v>
      </c>
      <c r="S14" s="354" t="s">
        <v>282</v>
      </c>
      <c r="T14" s="354" t="s">
        <v>282</v>
      </c>
      <c r="U14" s="354" t="s">
        <v>282</v>
      </c>
      <c r="V14" s="354" t="s">
        <v>282</v>
      </c>
      <c r="W14" s="354" t="s">
        <v>282</v>
      </c>
      <c r="X14" s="354" t="s">
        <v>282</v>
      </c>
      <c r="Y14" s="320"/>
    </row>
    <row r="15" spans="1:25" ht="12" customHeight="1" x14ac:dyDescent="0.15">
      <c r="A15" s="328"/>
      <c r="B15" s="352"/>
      <c r="C15" s="323">
        <v>7</v>
      </c>
      <c r="D15" s="328"/>
      <c r="E15" s="354" t="s">
        <v>282</v>
      </c>
      <c r="F15" s="354" t="s">
        <v>282</v>
      </c>
      <c r="G15" s="354" t="s">
        <v>282</v>
      </c>
      <c r="H15" s="354" t="s">
        <v>282</v>
      </c>
      <c r="I15" s="354" t="s">
        <v>282</v>
      </c>
      <c r="J15" s="354" t="s">
        <v>282</v>
      </c>
      <c r="K15" s="354" t="s">
        <v>282</v>
      </c>
      <c r="L15" s="354" t="s">
        <v>282</v>
      </c>
      <c r="M15" s="354" t="s">
        <v>282</v>
      </c>
      <c r="N15" s="354" t="s">
        <v>282</v>
      </c>
      <c r="O15" s="354" t="s">
        <v>282</v>
      </c>
      <c r="P15" s="354" t="s">
        <v>282</v>
      </c>
      <c r="Q15" s="354" t="s">
        <v>282</v>
      </c>
      <c r="R15" s="354" t="s">
        <v>282</v>
      </c>
      <c r="S15" s="354" t="s">
        <v>282</v>
      </c>
      <c r="T15" s="354" t="s">
        <v>282</v>
      </c>
      <c r="U15" s="354" t="s">
        <v>282</v>
      </c>
      <c r="V15" s="354" t="s">
        <v>282</v>
      </c>
      <c r="W15" s="354" t="s">
        <v>282</v>
      </c>
      <c r="X15" s="354" t="s">
        <v>282</v>
      </c>
      <c r="Y15" s="320"/>
    </row>
    <row r="16" spans="1:25" ht="12" customHeight="1" x14ac:dyDescent="0.15">
      <c r="A16" s="328"/>
      <c r="B16" s="352"/>
      <c r="C16" s="323">
        <v>8</v>
      </c>
      <c r="D16" s="328"/>
      <c r="E16" s="354" t="s">
        <v>282</v>
      </c>
      <c r="F16" s="354" t="s">
        <v>282</v>
      </c>
      <c r="G16" s="354" t="s">
        <v>282</v>
      </c>
      <c r="H16" s="354" t="s">
        <v>282</v>
      </c>
      <c r="I16" s="354" t="s">
        <v>282</v>
      </c>
      <c r="J16" s="354" t="s">
        <v>282</v>
      </c>
      <c r="K16" s="354" t="s">
        <v>282</v>
      </c>
      <c r="L16" s="354" t="s">
        <v>282</v>
      </c>
      <c r="M16" s="354" t="s">
        <v>282</v>
      </c>
      <c r="N16" s="354" t="s">
        <v>282</v>
      </c>
      <c r="O16" s="354" t="s">
        <v>282</v>
      </c>
      <c r="P16" s="354"/>
      <c r="Q16" s="354" t="s">
        <v>282</v>
      </c>
      <c r="R16" s="354" t="s">
        <v>282</v>
      </c>
      <c r="S16" s="354" t="s">
        <v>282</v>
      </c>
      <c r="T16" s="354"/>
      <c r="U16" s="354" t="s">
        <v>282</v>
      </c>
      <c r="V16" s="354" t="s">
        <v>282</v>
      </c>
      <c r="W16" s="354" t="s">
        <v>282</v>
      </c>
      <c r="X16" s="354"/>
      <c r="Y16" s="320"/>
    </row>
    <row r="17" spans="1:26" ht="12" customHeight="1" x14ac:dyDescent="0.15">
      <c r="A17" s="320"/>
      <c r="B17" s="352"/>
      <c r="C17" s="323">
        <v>9</v>
      </c>
      <c r="D17" s="320"/>
      <c r="E17" s="481">
        <v>0</v>
      </c>
      <c r="F17" s="481">
        <v>0</v>
      </c>
      <c r="G17" s="481">
        <v>0</v>
      </c>
      <c r="H17" s="481">
        <v>0</v>
      </c>
      <c r="I17" s="481">
        <v>0</v>
      </c>
      <c r="J17" s="481">
        <v>0</v>
      </c>
      <c r="K17" s="481">
        <v>0</v>
      </c>
      <c r="L17" s="481">
        <v>0</v>
      </c>
      <c r="M17" s="482">
        <v>0</v>
      </c>
      <c r="N17" s="481">
        <v>0</v>
      </c>
      <c r="O17" s="481">
        <v>0</v>
      </c>
      <c r="P17" s="481">
        <v>0</v>
      </c>
      <c r="Q17" s="481">
        <v>0</v>
      </c>
      <c r="R17" s="481">
        <v>0</v>
      </c>
      <c r="S17" s="481">
        <v>0</v>
      </c>
      <c r="T17" s="481">
        <v>0</v>
      </c>
      <c r="U17" s="481">
        <v>0</v>
      </c>
      <c r="V17" s="481">
        <v>0</v>
      </c>
      <c r="W17" s="481">
        <v>0</v>
      </c>
      <c r="X17" s="482">
        <v>0</v>
      </c>
      <c r="Y17" s="320"/>
    </row>
    <row r="18" spans="1:26" ht="12" customHeight="1" x14ac:dyDescent="0.15">
      <c r="A18" s="320"/>
      <c r="B18" s="352"/>
      <c r="C18" s="323">
        <v>10</v>
      </c>
      <c r="D18" s="328"/>
      <c r="E18" s="482">
        <v>0</v>
      </c>
      <c r="F18" s="482">
        <v>0</v>
      </c>
      <c r="G18" s="482">
        <v>0</v>
      </c>
      <c r="H18" s="482">
        <v>0</v>
      </c>
      <c r="I18" s="482">
        <v>0</v>
      </c>
      <c r="J18" s="482">
        <v>0</v>
      </c>
      <c r="K18" s="482">
        <v>0</v>
      </c>
      <c r="L18" s="482">
        <v>0</v>
      </c>
      <c r="M18" s="482">
        <v>0</v>
      </c>
      <c r="N18" s="482">
        <v>0</v>
      </c>
      <c r="O18" s="482">
        <v>0</v>
      </c>
      <c r="P18" s="482">
        <v>0</v>
      </c>
      <c r="Q18" s="482">
        <v>0</v>
      </c>
      <c r="R18" s="482">
        <v>0</v>
      </c>
      <c r="S18" s="482">
        <v>0</v>
      </c>
      <c r="T18" s="482">
        <v>0</v>
      </c>
      <c r="U18" s="482">
        <v>0</v>
      </c>
      <c r="V18" s="482">
        <v>0</v>
      </c>
      <c r="W18" s="482">
        <v>0</v>
      </c>
      <c r="X18" s="482">
        <v>0</v>
      </c>
      <c r="Y18" s="320"/>
    </row>
    <row r="19" spans="1:26" ht="12" customHeight="1" x14ac:dyDescent="0.15">
      <c r="A19" s="320"/>
      <c r="B19" s="352"/>
      <c r="C19" s="323">
        <v>11</v>
      </c>
      <c r="D19" s="328"/>
      <c r="E19" s="482">
        <v>0</v>
      </c>
      <c r="F19" s="482">
        <v>0</v>
      </c>
      <c r="G19" s="482">
        <v>0</v>
      </c>
      <c r="H19" s="482">
        <v>0</v>
      </c>
      <c r="I19" s="482">
        <v>0</v>
      </c>
      <c r="J19" s="482">
        <v>0</v>
      </c>
      <c r="K19" s="482">
        <v>0</v>
      </c>
      <c r="L19" s="482">
        <v>0</v>
      </c>
      <c r="M19" s="482">
        <v>0</v>
      </c>
      <c r="N19" s="482">
        <v>0</v>
      </c>
      <c r="O19" s="482">
        <v>0</v>
      </c>
      <c r="P19" s="482">
        <v>0</v>
      </c>
      <c r="Q19" s="482">
        <v>0</v>
      </c>
      <c r="R19" s="482">
        <v>0</v>
      </c>
      <c r="S19" s="482">
        <v>0</v>
      </c>
      <c r="T19" s="482">
        <v>0</v>
      </c>
      <c r="U19" s="482">
        <v>0</v>
      </c>
      <c r="V19" s="482">
        <v>0</v>
      </c>
      <c r="W19" s="482">
        <v>0</v>
      </c>
      <c r="X19" s="483">
        <v>0</v>
      </c>
      <c r="Y19" s="320"/>
    </row>
    <row r="20" spans="1:26" ht="12" customHeight="1" x14ac:dyDescent="0.15">
      <c r="A20" s="320"/>
      <c r="B20" s="356"/>
      <c r="C20" s="387">
        <v>12</v>
      </c>
      <c r="D20" s="342"/>
      <c r="E20" s="480">
        <v>0</v>
      </c>
      <c r="F20" s="480">
        <v>0</v>
      </c>
      <c r="G20" s="480">
        <v>0</v>
      </c>
      <c r="H20" s="480">
        <v>0</v>
      </c>
      <c r="I20" s="480">
        <v>0</v>
      </c>
      <c r="J20" s="480">
        <v>0</v>
      </c>
      <c r="K20" s="480">
        <v>0</v>
      </c>
      <c r="L20" s="480">
        <v>0</v>
      </c>
      <c r="M20" s="480">
        <v>0</v>
      </c>
      <c r="N20" s="480">
        <v>0</v>
      </c>
      <c r="O20" s="480">
        <v>0</v>
      </c>
      <c r="P20" s="480">
        <v>0</v>
      </c>
      <c r="Q20" s="480">
        <v>0</v>
      </c>
      <c r="R20" s="480">
        <v>0</v>
      </c>
      <c r="S20" s="480">
        <v>0</v>
      </c>
      <c r="T20" s="480">
        <v>0</v>
      </c>
      <c r="U20" s="480">
        <v>0</v>
      </c>
      <c r="V20" s="480">
        <v>0</v>
      </c>
      <c r="W20" s="480">
        <v>0</v>
      </c>
      <c r="X20" s="484">
        <v>0</v>
      </c>
      <c r="Y20" s="320"/>
    </row>
    <row r="21" spans="1:26" ht="12" customHeight="1" x14ac:dyDescent="0.15">
      <c r="A21" s="328"/>
      <c r="B21" s="485"/>
      <c r="C21" s="486"/>
      <c r="D21" s="392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20"/>
    </row>
    <row r="22" spans="1:26" ht="12" customHeight="1" x14ac:dyDescent="0.15">
      <c r="A22" s="328"/>
      <c r="B22" s="487"/>
      <c r="C22" s="488"/>
      <c r="D22" s="390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20"/>
    </row>
    <row r="23" spans="1:26" ht="12" customHeight="1" x14ac:dyDescent="0.15">
      <c r="A23" s="328"/>
      <c r="B23" s="489">
        <v>40513</v>
      </c>
      <c r="C23" s="490"/>
      <c r="D23" s="396">
        <v>40527</v>
      </c>
      <c r="E23" s="482">
        <v>0</v>
      </c>
      <c r="F23" s="482">
        <v>0</v>
      </c>
      <c r="G23" s="482">
        <v>0</v>
      </c>
      <c r="H23" s="482">
        <v>0</v>
      </c>
      <c r="I23" s="482">
        <v>0</v>
      </c>
      <c r="J23" s="482">
        <v>0</v>
      </c>
      <c r="K23" s="482">
        <v>0</v>
      </c>
      <c r="L23" s="482">
        <v>0</v>
      </c>
      <c r="M23" s="482">
        <v>0</v>
      </c>
      <c r="N23" s="482">
        <v>0</v>
      </c>
      <c r="O23" s="482">
        <v>0</v>
      </c>
      <c r="P23" s="482">
        <v>0</v>
      </c>
      <c r="Q23" s="482">
        <v>0</v>
      </c>
      <c r="R23" s="482">
        <v>0</v>
      </c>
      <c r="S23" s="482">
        <v>0</v>
      </c>
      <c r="T23" s="482">
        <v>0</v>
      </c>
      <c r="U23" s="482">
        <v>0</v>
      </c>
      <c r="V23" s="482">
        <v>0</v>
      </c>
      <c r="W23" s="482">
        <v>0</v>
      </c>
      <c r="X23" s="482">
        <v>0</v>
      </c>
      <c r="Y23" s="320"/>
    </row>
    <row r="24" spans="1:26" ht="12" customHeight="1" x14ac:dyDescent="0.15">
      <c r="A24" s="328"/>
      <c r="B24" s="491">
        <v>40528</v>
      </c>
      <c r="C24" s="492"/>
      <c r="D24" s="402">
        <v>40540</v>
      </c>
      <c r="E24" s="480">
        <v>0</v>
      </c>
      <c r="F24" s="480">
        <v>0</v>
      </c>
      <c r="G24" s="480">
        <v>0</v>
      </c>
      <c r="H24" s="480">
        <v>0</v>
      </c>
      <c r="I24" s="480">
        <v>0</v>
      </c>
      <c r="J24" s="480">
        <v>0</v>
      </c>
      <c r="K24" s="480">
        <v>0</v>
      </c>
      <c r="L24" s="480">
        <v>0</v>
      </c>
      <c r="M24" s="480">
        <v>0</v>
      </c>
      <c r="N24" s="480">
        <v>0</v>
      </c>
      <c r="O24" s="480">
        <v>0</v>
      </c>
      <c r="P24" s="480">
        <v>0</v>
      </c>
      <c r="Q24" s="480">
        <v>0</v>
      </c>
      <c r="R24" s="480">
        <v>0</v>
      </c>
      <c r="S24" s="480">
        <v>0</v>
      </c>
      <c r="T24" s="480">
        <v>0</v>
      </c>
      <c r="U24" s="480">
        <v>0</v>
      </c>
      <c r="V24" s="480">
        <v>0</v>
      </c>
      <c r="W24" s="480">
        <v>0</v>
      </c>
      <c r="X24" s="480">
        <v>0</v>
      </c>
      <c r="Y24" s="320"/>
    </row>
    <row r="25" spans="1:26" ht="12" customHeight="1" x14ac:dyDescent="0.15">
      <c r="A25" s="328"/>
      <c r="B25" s="329"/>
      <c r="C25" s="472" t="s">
        <v>278</v>
      </c>
      <c r="D25" s="473"/>
      <c r="E25" s="379" t="s">
        <v>329</v>
      </c>
      <c r="F25" s="474"/>
      <c r="G25" s="474"/>
      <c r="H25" s="475"/>
      <c r="I25" s="379" t="s">
        <v>330</v>
      </c>
      <c r="J25" s="474"/>
      <c r="K25" s="474"/>
      <c r="L25" s="475"/>
      <c r="M25" s="379" t="s">
        <v>331</v>
      </c>
      <c r="N25" s="474"/>
      <c r="O25" s="474"/>
      <c r="P25" s="475"/>
      <c r="Q25" s="379" t="s">
        <v>332</v>
      </c>
      <c r="R25" s="474"/>
      <c r="S25" s="474"/>
      <c r="T25" s="475"/>
      <c r="U25" s="379" t="s">
        <v>333</v>
      </c>
      <c r="V25" s="474"/>
      <c r="W25" s="474"/>
      <c r="X25" s="475"/>
    </row>
    <row r="26" spans="1:26" ht="12" customHeight="1" x14ac:dyDescent="0.15">
      <c r="A26" s="328"/>
      <c r="B26" s="362"/>
      <c r="C26" s="341"/>
      <c r="D26" s="342"/>
      <c r="E26" s="341"/>
      <c r="F26" s="476"/>
      <c r="G26" s="476"/>
      <c r="H26" s="477"/>
      <c r="I26" s="341"/>
      <c r="J26" s="476"/>
      <c r="K26" s="476"/>
      <c r="L26" s="477"/>
      <c r="M26" s="341"/>
      <c r="N26" s="476"/>
      <c r="O26" s="476"/>
      <c r="P26" s="477"/>
      <c r="Q26" s="341"/>
      <c r="R26" s="476"/>
      <c r="S26" s="476"/>
      <c r="T26" s="477"/>
      <c r="U26" s="341"/>
      <c r="V26" s="476"/>
      <c r="W26" s="476"/>
      <c r="X26" s="477"/>
    </row>
    <row r="27" spans="1:26" ht="12" customHeight="1" x14ac:dyDescent="0.15">
      <c r="A27" s="328"/>
      <c r="B27" s="335" t="s">
        <v>327</v>
      </c>
      <c r="C27" s="336"/>
      <c r="D27" s="337"/>
      <c r="E27" s="385" t="s">
        <v>292</v>
      </c>
      <c r="F27" s="385" t="s">
        <v>193</v>
      </c>
      <c r="G27" s="385" t="s">
        <v>293</v>
      </c>
      <c r="H27" s="385" t="s">
        <v>128</v>
      </c>
      <c r="I27" s="385" t="s">
        <v>292</v>
      </c>
      <c r="J27" s="385" t="s">
        <v>193</v>
      </c>
      <c r="K27" s="385" t="s">
        <v>293</v>
      </c>
      <c r="L27" s="385" t="s">
        <v>128</v>
      </c>
      <c r="M27" s="385" t="s">
        <v>292</v>
      </c>
      <c r="N27" s="385" t="s">
        <v>193</v>
      </c>
      <c r="O27" s="385" t="s">
        <v>293</v>
      </c>
      <c r="P27" s="385" t="s">
        <v>128</v>
      </c>
      <c r="Q27" s="385" t="s">
        <v>292</v>
      </c>
      <c r="R27" s="385" t="s">
        <v>193</v>
      </c>
      <c r="S27" s="385" t="s">
        <v>293</v>
      </c>
      <c r="T27" s="385" t="s">
        <v>128</v>
      </c>
      <c r="U27" s="385" t="s">
        <v>292</v>
      </c>
      <c r="V27" s="385" t="s">
        <v>193</v>
      </c>
      <c r="W27" s="385" t="s">
        <v>293</v>
      </c>
      <c r="X27" s="385" t="s">
        <v>128</v>
      </c>
    </row>
    <row r="28" spans="1:26" ht="12" customHeight="1" x14ac:dyDescent="0.15">
      <c r="A28" s="328"/>
      <c r="B28" s="341"/>
      <c r="C28" s="326"/>
      <c r="D28" s="342"/>
      <c r="E28" s="386"/>
      <c r="F28" s="386"/>
      <c r="G28" s="386" t="s">
        <v>294</v>
      </c>
      <c r="H28" s="386"/>
      <c r="I28" s="386"/>
      <c r="J28" s="386"/>
      <c r="K28" s="386" t="s">
        <v>294</v>
      </c>
      <c r="L28" s="386"/>
      <c r="M28" s="386"/>
      <c r="N28" s="386"/>
      <c r="O28" s="386" t="s">
        <v>294</v>
      </c>
      <c r="P28" s="386"/>
      <c r="Q28" s="386"/>
      <c r="R28" s="386"/>
      <c r="S28" s="386" t="s">
        <v>294</v>
      </c>
      <c r="T28" s="386"/>
      <c r="U28" s="386"/>
      <c r="V28" s="386"/>
      <c r="W28" s="386" t="s">
        <v>294</v>
      </c>
      <c r="X28" s="386"/>
    </row>
    <row r="29" spans="1:26" ht="12" customHeight="1" x14ac:dyDescent="0.15">
      <c r="A29" s="328"/>
      <c r="B29" s="346" t="s">
        <v>95</v>
      </c>
      <c r="C29" s="478">
        <v>19</v>
      </c>
      <c r="D29" s="348" t="s">
        <v>96</v>
      </c>
      <c r="E29" s="350" t="s">
        <v>282</v>
      </c>
      <c r="F29" s="350" t="s">
        <v>282</v>
      </c>
      <c r="G29" s="350" t="s">
        <v>282</v>
      </c>
      <c r="H29" s="350" t="s">
        <v>282</v>
      </c>
      <c r="I29" s="350">
        <v>1103</v>
      </c>
      <c r="J29" s="350">
        <v>1365</v>
      </c>
      <c r="K29" s="350">
        <v>1244</v>
      </c>
      <c r="L29" s="350">
        <v>31915</v>
      </c>
      <c r="M29" s="350">
        <v>788</v>
      </c>
      <c r="N29" s="350">
        <v>935</v>
      </c>
      <c r="O29" s="350">
        <v>839</v>
      </c>
      <c r="P29" s="350">
        <v>3991</v>
      </c>
      <c r="Q29" s="350">
        <v>777</v>
      </c>
      <c r="R29" s="350">
        <v>924</v>
      </c>
      <c r="S29" s="350">
        <v>860</v>
      </c>
      <c r="T29" s="350">
        <v>53656</v>
      </c>
      <c r="U29" s="350">
        <v>788</v>
      </c>
      <c r="V29" s="350">
        <v>945</v>
      </c>
      <c r="W29" s="350">
        <v>865</v>
      </c>
      <c r="X29" s="350">
        <v>20185</v>
      </c>
    </row>
    <row r="30" spans="1:26" ht="12" customHeight="1" x14ac:dyDescent="0.15">
      <c r="A30" s="328"/>
      <c r="B30" s="352"/>
      <c r="C30" s="323">
        <v>20</v>
      </c>
      <c r="D30" s="328"/>
      <c r="E30" s="354" t="s">
        <v>282</v>
      </c>
      <c r="F30" s="354" t="s">
        <v>282</v>
      </c>
      <c r="G30" s="354" t="s">
        <v>282</v>
      </c>
      <c r="H30" s="354" t="s">
        <v>282</v>
      </c>
      <c r="I30" s="354">
        <v>914</v>
      </c>
      <c r="J30" s="354">
        <v>1313</v>
      </c>
      <c r="K30" s="354">
        <v>1142</v>
      </c>
      <c r="L30" s="354">
        <v>346000</v>
      </c>
      <c r="M30" s="354">
        <v>735</v>
      </c>
      <c r="N30" s="354">
        <v>945</v>
      </c>
      <c r="O30" s="354">
        <v>806</v>
      </c>
      <c r="P30" s="354">
        <v>67651</v>
      </c>
      <c r="Q30" s="354">
        <v>714</v>
      </c>
      <c r="R30" s="354">
        <v>945</v>
      </c>
      <c r="S30" s="354">
        <v>817</v>
      </c>
      <c r="T30" s="354">
        <v>662039</v>
      </c>
      <c r="U30" s="354">
        <v>735</v>
      </c>
      <c r="V30" s="354">
        <v>998</v>
      </c>
      <c r="W30" s="354">
        <v>854</v>
      </c>
      <c r="X30" s="354">
        <v>379588</v>
      </c>
    </row>
    <row r="31" spans="1:26" ht="12" customHeight="1" x14ac:dyDescent="0.15">
      <c r="A31" s="328"/>
      <c r="B31" s="356"/>
      <c r="C31" s="387">
        <v>21</v>
      </c>
      <c r="D31" s="342"/>
      <c r="E31" s="358" t="s">
        <v>282</v>
      </c>
      <c r="F31" s="358" t="s">
        <v>282</v>
      </c>
      <c r="G31" s="479">
        <v>0</v>
      </c>
      <c r="H31" s="358" t="s">
        <v>282</v>
      </c>
      <c r="I31" s="493">
        <v>714</v>
      </c>
      <c r="J31" s="493">
        <v>1208</v>
      </c>
      <c r="K31" s="493">
        <v>960</v>
      </c>
      <c r="L31" s="493">
        <v>267030</v>
      </c>
      <c r="M31" s="493">
        <v>609</v>
      </c>
      <c r="N31" s="493">
        <v>1008</v>
      </c>
      <c r="O31" s="493">
        <v>696</v>
      </c>
      <c r="P31" s="493">
        <v>50075</v>
      </c>
      <c r="Q31" s="493">
        <v>609</v>
      </c>
      <c r="R31" s="493">
        <v>893</v>
      </c>
      <c r="S31" s="493">
        <v>723</v>
      </c>
      <c r="T31" s="493">
        <v>588807</v>
      </c>
      <c r="U31" s="493">
        <v>630</v>
      </c>
      <c r="V31" s="493">
        <v>993</v>
      </c>
      <c r="W31" s="493">
        <v>750</v>
      </c>
      <c r="X31" s="493">
        <v>298157</v>
      </c>
      <c r="Y31" s="494"/>
      <c r="Z31" s="494"/>
    </row>
    <row r="32" spans="1:26" ht="12" customHeight="1" x14ac:dyDescent="0.15">
      <c r="A32" s="328"/>
      <c r="B32" s="352" t="s">
        <v>328</v>
      </c>
      <c r="C32" s="323">
        <v>4</v>
      </c>
      <c r="D32" s="328"/>
      <c r="E32" s="354" t="s">
        <v>282</v>
      </c>
      <c r="F32" s="354" t="s">
        <v>282</v>
      </c>
      <c r="G32" s="354" t="s">
        <v>282</v>
      </c>
      <c r="H32" s="354" t="s">
        <v>282</v>
      </c>
      <c r="I32" s="495">
        <v>998</v>
      </c>
      <c r="J32" s="495">
        <v>1130</v>
      </c>
      <c r="K32" s="495">
        <v>1025</v>
      </c>
      <c r="L32" s="495">
        <v>20831</v>
      </c>
      <c r="M32" s="495">
        <v>797</v>
      </c>
      <c r="N32" s="495">
        <v>945</v>
      </c>
      <c r="O32" s="495">
        <v>897</v>
      </c>
      <c r="P32" s="495">
        <v>5722</v>
      </c>
      <c r="Q32" s="495">
        <v>662</v>
      </c>
      <c r="R32" s="495">
        <v>819</v>
      </c>
      <c r="S32" s="495">
        <v>738</v>
      </c>
      <c r="T32" s="495">
        <v>57828</v>
      </c>
      <c r="U32" s="495">
        <v>714</v>
      </c>
      <c r="V32" s="495">
        <v>893</v>
      </c>
      <c r="W32" s="495">
        <v>750</v>
      </c>
      <c r="X32" s="495">
        <v>20047</v>
      </c>
      <c r="Y32" s="494"/>
      <c r="Z32" s="494"/>
    </row>
    <row r="33" spans="1:26" ht="12" customHeight="1" x14ac:dyDescent="0.15">
      <c r="A33" s="328"/>
      <c r="B33" s="352"/>
      <c r="C33" s="323">
        <v>5</v>
      </c>
      <c r="D33" s="328"/>
      <c r="E33" s="354" t="s">
        <v>282</v>
      </c>
      <c r="F33" s="354" t="s">
        <v>282</v>
      </c>
      <c r="G33" s="354" t="s">
        <v>282</v>
      </c>
      <c r="H33" s="354" t="s">
        <v>282</v>
      </c>
      <c r="I33" s="495">
        <v>907</v>
      </c>
      <c r="J33" s="495">
        <v>1155</v>
      </c>
      <c r="K33" s="495">
        <v>986</v>
      </c>
      <c r="L33" s="495">
        <v>31882</v>
      </c>
      <c r="M33" s="495">
        <v>788</v>
      </c>
      <c r="N33" s="495">
        <v>924</v>
      </c>
      <c r="O33" s="495">
        <v>878</v>
      </c>
      <c r="P33" s="495">
        <v>5257</v>
      </c>
      <c r="Q33" s="495">
        <v>672</v>
      </c>
      <c r="R33" s="495">
        <v>893</v>
      </c>
      <c r="S33" s="495">
        <v>729</v>
      </c>
      <c r="T33" s="495">
        <v>63364</v>
      </c>
      <c r="U33" s="495">
        <v>714</v>
      </c>
      <c r="V33" s="495">
        <v>945</v>
      </c>
      <c r="W33" s="495">
        <v>755</v>
      </c>
      <c r="X33" s="495">
        <v>26043</v>
      </c>
      <c r="Y33" s="494"/>
      <c r="Z33" s="494"/>
    </row>
    <row r="34" spans="1:26" ht="12" customHeight="1" x14ac:dyDescent="0.15">
      <c r="A34" s="328"/>
      <c r="B34" s="352"/>
      <c r="C34" s="323">
        <v>6</v>
      </c>
      <c r="D34" s="328"/>
      <c r="E34" s="354" t="s">
        <v>282</v>
      </c>
      <c r="F34" s="354" t="s">
        <v>282</v>
      </c>
      <c r="G34" s="354" t="s">
        <v>282</v>
      </c>
      <c r="H34" s="354" t="s">
        <v>282</v>
      </c>
      <c r="I34" s="495">
        <v>893</v>
      </c>
      <c r="J34" s="495">
        <v>1050</v>
      </c>
      <c r="K34" s="495">
        <v>960</v>
      </c>
      <c r="L34" s="495">
        <v>17799</v>
      </c>
      <c r="M34" s="495">
        <v>775</v>
      </c>
      <c r="N34" s="495">
        <v>924</v>
      </c>
      <c r="O34" s="495">
        <v>898</v>
      </c>
      <c r="P34" s="495">
        <v>4791</v>
      </c>
      <c r="Q34" s="495">
        <v>662</v>
      </c>
      <c r="R34" s="495">
        <v>893</v>
      </c>
      <c r="S34" s="495">
        <v>713</v>
      </c>
      <c r="T34" s="495">
        <v>53287</v>
      </c>
      <c r="U34" s="495">
        <v>704</v>
      </c>
      <c r="V34" s="495">
        <v>945</v>
      </c>
      <c r="W34" s="495">
        <v>761</v>
      </c>
      <c r="X34" s="495">
        <v>22243</v>
      </c>
      <c r="Y34" s="494"/>
      <c r="Z34" s="494"/>
    </row>
    <row r="35" spans="1:26" ht="12" customHeight="1" x14ac:dyDescent="0.15">
      <c r="A35" s="328"/>
      <c r="B35" s="352"/>
      <c r="C35" s="323">
        <v>7</v>
      </c>
      <c r="D35" s="328"/>
      <c r="E35" s="354" t="s">
        <v>282</v>
      </c>
      <c r="F35" s="354" t="s">
        <v>282</v>
      </c>
      <c r="G35" s="354" t="s">
        <v>282</v>
      </c>
      <c r="H35" s="354" t="s">
        <v>282</v>
      </c>
      <c r="I35" s="495">
        <v>840</v>
      </c>
      <c r="J35" s="495">
        <v>1050</v>
      </c>
      <c r="K35" s="495">
        <v>931</v>
      </c>
      <c r="L35" s="495">
        <v>16539</v>
      </c>
      <c r="M35" s="495">
        <v>767</v>
      </c>
      <c r="N35" s="495">
        <v>924</v>
      </c>
      <c r="O35" s="495">
        <v>887</v>
      </c>
      <c r="P35" s="495">
        <v>4703</v>
      </c>
      <c r="Q35" s="495">
        <v>662</v>
      </c>
      <c r="R35" s="495">
        <v>893</v>
      </c>
      <c r="S35" s="495">
        <v>741</v>
      </c>
      <c r="T35" s="495">
        <v>40198</v>
      </c>
      <c r="U35" s="495">
        <v>704</v>
      </c>
      <c r="V35" s="495">
        <v>945</v>
      </c>
      <c r="W35" s="495">
        <v>741</v>
      </c>
      <c r="X35" s="495">
        <v>25839</v>
      </c>
      <c r="Y35" s="494"/>
      <c r="Z35" s="494"/>
    </row>
    <row r="36" spans="1:26" ht="12" customHeight="1" x14ac:dyDescent="0.15">
      <c r="A36" s="328"/>
      <c r="B36" s="352"/>
      <c r="C36" s="323">
        <v>8</v>
      </c>
      <c r="D36" s="328"/>
      <c r="E36" s="354" t="s">
        <v>282</v>
      </c>
      <c r="F36" s="354" t="s">
        <v>282</v>
      </c>
      <c r="G36" s="354" t="s">
        <v>282</v>
      </c>
      <c r="H36" s="354" t="s">
        <v>282</v>
      </c>
      <c r="I36" s="495">
        <v>788</v>
      </c>
      <c r="J36" s="495">
        <v>998</v>
      </c>
      <c r="K36" s="495">
        <v>903</v>
      </c>
      <c r="L36" s="495">
        <v>18340</v>
      </c>
      <c r="M36" s="495">
        <v>714</v>
      </c>
      <c r="N36" s="495">
        <v>882</v>
      </c>
      <c r="O36" s="495">
        <v>811</v>
      </c>
      <c r="P36" s="495">
        <v>5542</v>
      </c>
      <c r="Q36" s="495">
        <v>651</v>
      </c>
      <c r="R36" s="495">
        <v>819</v>
      </c>
      <c r="S36" s="495">
        <v>725</v>
      </c>
      <c r="T36" s="495">
        <v>37856</v>
      </c>
      <c r="U36" s="495">
        <v>659</v>
      </c>
      <c r="V36" s="495">
        <v>840</v>
      </c>
      <c r="W36" s="495">
        <v>721</v>
      </c>
      <c r="X36" s="495">
        <v>14814</v>
      </c>
      <c r="Y36" s="494"/>
      <c r="Z36" s="494"/>
    </row>
    <row r="37" spans="1:26" ht="12" customHeight="1" x14ac:dyDescent="0.15">
      <c r="A37" s="320"/>
      <c r="B37" s="352"/>
      <c r="C37" s="323">
        <v>9</v>
      </c>
      <c r="D37" s="320"/>
      <c r="E37" s="481">
        <v>0</v>
      </c>
      <c r="F37" s="481">
        <v>0</v>
      </c>
      <c r="G37" s="481">
        <v>0</v>
      </c>
      <c r="H37" s="481">
        <v>0</v>
      </c>
      <c r="I37" s="496">
        <v>756</v>
      </c>
      <c r="J37" s="496">
        <v>1050</v>
      </c>
      <c r="K37" s="496">
        <v>934.92287850467301</v>
      </c>
      <c r="L37" s="496">
        <v>22817.7</v>
      </c>
      <c r="M37" s="496">
        <v>703.5</v>
      </c>
      <c r="N37" s="496">
        <v>924</v>
      </c>
      <c r="O37" s="496">
        <v>804.95692436372315</v>
      </c>
      <c r="P37" s="496">
        <v>5545.1</v>
      </c>
      <c r="Q37" s="496">
        <v>651</v>
      </c>
      <c r="R37" s="496">
        <v>777</v>
      </c>
      <c r="S37" s="496">
        <v>713.00454754288069</v>
      </c>
      <c r="T37" s="496">
        <v>48980.800000000003</v>
      </c>
      <c r="U37" s="496">
        <v>659.4</v>
      </c>
      <c r="V37" s="496">
        <v>840</v>
      </c>
      <c r="W37" s="495">
        <v>737.43632361034679</v>
      </c>
      <c r="X37" s="495">
        <v>18132.5</v>
      </c>
      <c r="Y37" s="497"/>
      <c r="Z37" s="494"/>
    </row>
    <row r="38" spans="1:26" ht="12" customHeight="1" x14ac:dyDescent="0.15">
      <c r="A38" s="320"/>
      <c r="B38" s="352"/>
      <c r="C38" s="323">
        <v>10</v>
      </c>
      <c r="D38" s="328"/>
      <c r="E38" s="482">
        <v>0</v>
      </c>
      <c r="F38" s="482">
        <v>0</v>
      </c>
      <c r="G38" s="482">
        <v>0</v>
      </c>
      <c r="H38" s="482">
        <v>0</v>
      </c>
      <c r="I38" s="495">
        <v>907.2</v>
      </c>
      <c r="J38" s="495">
        <v>1102.5</v>
      </c>
      <c r="K38" s="495">
        <v>1005.0773426871883</v>
      </c>
      <c r="L38" s="495">
        <v>17247.099999999999</v>
      </c>
      <c r="M38" s="495">
        <v>771.75</v>
      </c>
      <c r="N38" s="495">
        <v>924</v>
      </c>
      <c r="O38" s="495">
        <v>863.72765363128485</v>
      </c>
      <c r="P38" s="495">
        <v>5578.3</v>
      </c>
      <c r="Q38" s="495">
        <v>714</v>
      </c>
      <c r="R38" s="495">
        <v>819</v>
      </c>
      <c r="S38" s="495">
        <v>767.46567886820969</v>
      </c>
      <c r="T38" s="495">
        <v>64788</v>
      </c>
      <c r="U38" s="495">
        <v>735</v>
      </c>
      <c r="V38" s="495">
        <v>840</v>
      </c>
      <c r="W38" s="495">
        <v>762.91880284861338</v>
      </c>
      <c r="X38" s="495">
        <v>17415.8</v>
      </c>
      <c r="Y38" s="497"/>
      <c r="Z38" s="494"/>
    </row>
    <row r="39" spans="1:26" ht="12" customHeight="1" x14ac:dyDescent="0.15">
      <c r="A39" s="320"/>
      <c r="B39" s="352"/>
      <c r="C39" s="323">
        <v>11</v>
      </c>
      <c r="D39" s="328"/>
      <c r="E39" s="482">
        <v>0</v>
      </c>
      <c r="F39" s="482">
        <v>0</v>
      </c>
      <c r="G39" s="482">
        <v>0</v>
      </c>
      <c r="H39" s="482">
        <v>0</v>
      </c>
      <c r="I39" s="495">
        <v>924</v>
      </c>
      <c r="J39" s="495">
        <v>1008</v>
      </c>
      <c r="K39" s="495">
        <v>980.84459002275946</v>
      </c>
      <c r="L39" s="495">
        <v>28097</v>
      </c>
      <c r="M39" s="495">
        <v>819</v>
      </c>
      <c r="N39" s="495">
        <v>892.5</v>
      </c>
      <c r="O39" s="495">
        <v>863.94936086529026</v>
      </c>
      <c r="P39" s="495">
        <v>6088.5</v>
      </c>
      <c r="Q39" s="495">
        <v>682.5</v>
      </c>
      <c r="R39" s="495">
        <v>787.5</v>
      </c>
      <c r="S39" s="495">
        <v>734.42650653954263</v>
      </c>
      <c r="T39" s="495">
        <v>66578.899999999994</v>
      </c>
      <c r="U39" s="495">
        <v>703.5</v>
      </c>
      <c r="V39" s="495">
        <v>819</v>
      </c>
      <c r="W39" s="495">
        <v>730.65428835911416</v>
      </c>
      <c r="X39" s="498">
        <v>29358</v>
      </c>
      <c r="Y39" s="497"/>
      <c r="Z39" s="494"/>
    </row>
    <row r="40" spans="1:26" ht="12" customHeight="1" x14ac:dyDescent="0.15">
      <c r="A40" s="320"/>
      <c r="B40" s="356"/>
      <c r="C40" s="387">
        <v>12</v>
      </c>
      <c r="D40" s="342"/>
      <c r="E40" s="480">
        <v>0</v>
      </c>
      <c r="F40" s="480">
        <v>0</v>
      </c>
      <c r="G40" s="480">
        <v>0</v>
      </c>
      <c r="H40" s="480">
        <v>0</v>
      </c>
      <c r="I40" s="493">
        <v>924</v>
      </c>
      <c r="J40" s="493">
        <v>1173.165</v>
      </c>
      <c r="K40" s="493">
        <v>1012.4822243307628</v>
      </c>
      <c r="L40" s="493">
        <v>21917</v>
      </c>
      <c r="M40" s="493">
        <v>829.5</v>
      </c>
      <c r="N40" s="493">
        <v>924</v>
      </c>
      <c r="O40" s="493">
        <v>898.92340842311467</v>
      </c>
      <c r="P40" s="493">
        <v>4806</v>
      </c>
      <c r="Q40" s="493">
        <v>703.5</v>
      </c>
      <c r="R40" s="493">
        <v>819</v>
      </c>
      <c r="S40" s="493">
        <v>747.29709332841605</v>
      </c>
      <c r="T40" s="493">
        <v>56665</v>
      </c>
      <c r="U40" s="493">
        <v>703.5</v>
      </c>
      <c r="V40" s="493">
        <v>840</v>
      </c>
      <c r="W40" s="493">
        <v>737.01782551816814</v>
      </c>
      <c r="X40" s="499">
        <v>29732</v>
      </c>
      <c r="Y40" s="497"/>
      <c r="Z40" s="494"/>
    </row>
    <row r="41" spans="1:26" ht="12" customHeight="1" x14ac:dyDescent="0.15">
      <c r="A41" s="328"/>
      <c r="B41" s="485"/>
      <c r="C41" s="486"/>
      <c r="D41" s="392"/>
      <c r="E41" s="354"/>
      <c r="F41" s="354"/>
      <c r="G41" s="354"/>
      <c r="H41" s="354"/>
      <c r="I41" s="495"/>
      <c r="J41" s="495"/>
      <c r="K41" s="495"/>
      <c r="L41" s="495"/>
      <c r="M41" s="495"/>
      <c r="N41" s="495"/>
      <c r="O41" s="495"/>
      <c r="P41" s="495"/>
      <c r="Q41" s="495"/>
      <c r="R41" s="495"/>
      <c r="S41" s="495"/>
      <c r="T41" s="495"/>
      <c r="U41" s="495"/>
      <c r="V41" s="495"/>
      <c r="W41" s="495"/>
      <c r="X41" s="495"/>
      <c r="Y41" s="494"/>
      <c r="Z41" s="494"/>
    </row>
    <row r="42" spans="1:26" ht="12" customHeight="1" x14ac:dyDescent="0.15">
      <c r="A42" s="328"/>
      <c r="B42" s="487"/>
      <c r="C42" s="488"/>
      <c r="D42" s="390"/>
      <c r="E42" s="354"/>
      <c r="F42" s="354"/>
      <c r="G42" s="354"/>
      <c r="H42" s="354"/>
      <c r="I42" s="495"/>
      <c r="J42" s="495"/>
      <c r="K42" s="495"/>
      <c r="L42" s="495"/>
      <c r="M42" s="495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5"/>
      <c r="Y42" s="494"/>
      <c r="Z42" s="494"/>
    </row>
    <row r="43" spans="1:26" ht="12" customHeight="1" x14ac:dyDescent="0.15">
      <c r="A43" s="328"/>
      <c r="B43" s="489">
        <v>40513</v>
      </c>
      <c r="C43" s="490"/>
      <c r="D43" s="396">
        <v>40527</v>
      </c>
      <c r="E43" s="482">
        <v>0</v>
      </c>
      <c r="F43" s="482">
        <v>0</v>
      </c>
      <c r="G43" s="482">
        <v>0</v>
      </c>
      <c r="H43" s="482">
        <v>0</v>
      </c>
      <c r="I43" s="495">
        <v>924</v>
      </c>
      <c r="J43" s="495">
        <v>1173.165</v>
      </c>
      <c r="K43" s="495">
        <v>1012.4965788041367</v>
      </c>
      <c r="L43" s="495">
        <v>13616.7</v>
      </c>
      <c r="M43" s="495">
        <v>840</v>
      </c>
      <c r="N43" s="495">
        <v>924</v>
      </c>
      <c r="O43" s="495">
        <v>902.19734789391589</v>
      </c>
      <c r="P43" s="495">
        <v>2349.5</v>
      </c>
      <c r="Q43" s="495">
        <v>703.5</v>
      </c>
      <c r="R43" s="495">
        <v>819</v>
      </c>
      <c r="S43" s="495">
        <v>746.75704759017935</v>
      </c>
      <c r="T43" s="495">
        <v>31413.8</v>
      </c>
      <c r="U43" s="495">
        <v>703.5</v>
      </c>
      <c r="V43" s="495">
        <v>819</v>
      </c>
      <c r="W43" s="495">
        <v>732.51953707570249</v>
      </c>
      <c r="X43" s="495">
        <v>18753.900000000001</v>
      </c>
      <c r="Y43" s="494"/>
      <c r="Z43" s="494"/>
    </row>
    <row r="44" spans="1:26" ht="12" customHeight="1" x14ac:dyDescent="0.15">
      <c r="A44" s="328"/>
      <c r="B44" s="489">
        <v>40528</v>
      </c>
      <c r="C44" s="490"/>
      <c r="D44" s="396">
        <v>40540</v>
      </c>
      <c r="E44" s="482">
        <v>0</v>
      </c>
      <c r="F44" s="482">
        <v>0</v>
      </c>
      <c r="G44" s="482">
        <v>0</v>
      </c>
      <c r="H44" s="482">
        <v>0</v>
      </c>
      <c r="I44" s="495">
        <v>924</v>
      </c>
      <c r="J44" s="495">
        <v>1050</v>
      </c>
      <c r="K44" s="495">
        <v>1012.4316500776187</v>
      </c>
      <c r="L44" s="495">
        <v>7924.6</v>
      </c>
      <c r="M44" s="495">
        <v>829.5</v>
      </c>
      <c r="N44" s="495">
        <v>924</v>
      </c>
      <c r="O44" s="495">
        <v>896.94484600879946</v>
      </c>
      <c r="P44" s="495">
        <v>2273.1</v>
      </c>
      <c r="Q44" s="495">
        <v>724.5</v>
      </c>
      <c r="R44" s="495">
        <v>819</v>
      </c>
      <c r="S44" s="495">
        <v>747.81885311057545</v>
      </c>
      <c r="T44" s="495">
        <v>24349.8</v>
      </c>
      <c r="U44" s="495">
        <v>714</v>
      </c>
      <c r="V44" s="495">
        <v>840</v>
      </c>
      <c r="W44" s="495">
        <v>740.6618608846934</v>
      </c>
      <c r="X44" s="495">
        <v>10642</v>
      </c>
      <c r="Y44" s="494"/>
      <c r="Z44" s="494"/>
    </row>
    <row r="45" spans="1:26" ht="15" customHeight="1" x14ac:dyDescent="0.15">
      <c r="B45" s="341"/>
      <c r="C45" s="326"/>
      <c r="D45" s="402">
        <v>40541</v>
      </c>
      <c r="E45" s="480">
        <v>0</v>
      </c>
      <c r="F45" s="500">
        <v>0</v>
      </c>
      <c r="G45" s="484">
        <v>0</v>
      </c>
      <c r="H45" s="480">
        <v>0</v>
      </c>
      <c r="I45" s="501"/>
      <c r="J45" s="502"/>
      <c r="K45" s="502"/>
      <c r="L45" s="502">
        <v>376</v>
      </c>
      <c r="M45" s="502"/>
      <c r="N45" s="502"/>
      <c r="O45" s="502"/>
      <c r="P45" s="502">
        <v>183</v>
      </c>
      <c r="Q45" s="502"/>
      <c r="R45" s="502"/>
      <c r="S45" s="502"/>
      <c r="T45" s="502">
        <v>901</v>
      </c>
      <c r="U45" s="502"/>
      <c r="V45" s="502"/>
      <c r="W45" s="502"/>
      <c r="X45" s="502">
        <v>336</v>
      </c>
      <c r="Y45" s="494"/>
      <c r="Z45" s="494"/>
    </row>
    <row r="46" spans="1:26" ht="12.75" customHeight="1" x14ac:dyDescent="0.15">
      <c r="B46" s="373" t="s">
        <v>135</v>
      </c>
      <c r="C46" s="317" t="s">
        <v>214</v>
      </c>
      <c r="I46" s="494"/>
      <c r="J46" s="494"/>
      <c r="K46" s="494"/>
      <c r="L46" s="503" t="s">
        <v>215</v>
      </c>
      <c r="M46" s="494" t="s">
        <v>334</v>
      </c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</row>
    <row r="47" spans="1:26" x14ac:dyDescent="0.15">
      <c r="B47" s="374" t="s">
        <v>1</v>
      </c>
      <c r="C47" s="317" t="s">
        <v>217</v>
      </c>
      <c r="I47" s="494"/>
      <c r="J47" s="494"/>
      <c r="K47" s="494"/>
      <c r="L47" s="494"/>
      <c r="M47" s="494" t="s">
        <v>335</v>
      </c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</row>
    <row r="48" spans="1:26" x14ac:dyDescent="0.15">
      <c r="B48" s="374" t="s">
        <v>219</v>
      </c>
      <c r="C48" s="317" t="s">
        <v>137</v>
      </c>
    </row>
    <row r="49" spans="2:2" x14ac:dyDescent="0.15">
      <c r="B49" s="374"/>
    </row>
  </sheetData>
  <phoneticPr fontId="5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9"/>
  <sheetViews>
    <sheetView zoomScale="75" zoomScaleNormal="75" workbookViewId="0"/>
  </sheetViews>
  <sheetFormatPr defaultColWidth="7.5" defaultRowHeight="12" x14ac:dyDescent="0.15"/>
  <cols>
    <col min="1" max="1" width="0.75" style="317" customWidth="1"/>
    <col min="2" max="2" width="5.5" style="317" customWidth="1"/>
    <col min="3" max="3" width="2.875" style="317" customWidth="1"/>
    <col min="4" max="4" width="5.75" style="317" customWidth="1"/>
    <col min="5" max="7" width="5.875" style="317" customWidth="1"/>
    <col min="8" max="8" width="8.125" style="317" customWidth="1"/>
    <col min="9" max="11" width="5.875" style="317" customWidth="1"/>
    <col min="12" max="12" width="8.125" style="317" customWidth="1"/>
    <col min="13" max="15" width="5.875" style="317" customWidth="1"/>
    <col min="16" max="16" width="8.125" style="317" customWidth="1"/>
    <col min="17" max="19" width="5.875" style="317" customWidth="1"/>
    <col min="20" max="20" width="8.125" style="317" customWidth="1"/>
    <col min="21" max="23" width="5.875" style="317" customWidth="1"/>
    <col min="24" max="24" width="8.25" style="317" customWidth="1"/>
    <col min="25" max="16384" width="7.5" style="317"/>
  </cols>
  <sheetData>
    <row r="1" spans="1:24" ht="15" customHeight="1" x14ac:dyDescent="0.15">
      <c r="B1" s="376"/>
      <c r="C1" s="376"/>
      <c r="D1" s="376"/>
    </row>
    <row r="2" spans="1:24" ht="12.75" customHeight="1" x14ac:dyDescent="0.15">
      <c r="B2" s="317" t="s">
        <v>336</v>
      </c>
      <c r="C2" s="322"/>
      <c r="D2" s="322"/>
    </row>
    <row r="3" spans="1:24" ht="12.75" customHeight="1" x14ac:dyDescent="0.15">
      <c r="B3" s="322"/>
      <c r="C3" s="322"/>
      <c r="D3" s="322"/>
      <c r="X3" s="378" t="s">
        <v>337</v>
      </c>
    </row>
    <row r="4" spans="1:24" ht="3.75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</row>
    <row r="5" spans="1:24" ht="12" customHeight="1" x14ac:dyDescent="0.15">
      <c r="A5" s="328"/>
      <c r="B5" s="329"/>
      <c r="C5" s="472" t="s">
        <v>278</v>
      </c>
      <c r="D5" s="473"/>
      <c r="E5" s="504" t="s">
        <v>338</v>
      </c>
      <c r="F5" s="505"/>
      <c r="G5" s="505"/>
      <c r="H5" s="506"/>
      <c r="I5" s="379" t="s">
        <v>339</v>
      </c>
      <c r="J5" s="474"/>
      <c r="K5" s="474"/>
      <c r="L5" s="475"/>
      <c r="M5" s="379" t="s">
        <v>340</v>
      </c>
      <c r="N5" s="474"/>
      <c r="O5" s="474"/>
      <c r="P5" s="475"/>
      <c r="Q5" s="379" t="s">
        <v>341</v>
      </c>
      <c r="R5" s="474"/>
      <c r="S5" s="474"/>
      <c r="T5" s="475"/>
      <c r="U5" s="379" t="s">
        <v>342</v>
      </c>
      <c r="V5" s="474"/>
      <c r="W5" s="474"/>
      <c r="X5" s="475"/>
    </row>
    <row r="6" spans="1:24" ht="12" customHeight="1" x14ac:dyDescent="0.15">
      <c r="A6" s="328"/>
      <c r="B6" s="362"/>
      <c r="C6" s="341"/>
      <c r="D6" s="342"/>
      <c r="E6" s="341"/>
      <c r="F6" s="476"/>
      <c r="G6" s="476"/>
      <c r="H6" s="477"/>
      <c r="I6" s="341"/>
      <c r="J6" s="476"/>
      <c r="K6" s="476"/>
      <c r="L6" s="477"/>
      <c r="M6" s="341"/>
      <c r="N6" s="476"/>
      <c r="O6" s="476"/>
      <c r="P6" s="477"/>
      <c r="Q6" s="341"/>
      <c r="R6" s="476"/>
      <c r="S6" s="476"/>
      <c r="T6" s="477"/>
      <c r="U6" s="341"/>
      <c r="V6" s="476"/>
      <c r="W6" s="476"/>
      <c r="X6" s="477"/>
    </row>
    <row r="7" spans="1:24" ht="12" customHeight="1" x14ac:dyDescent="0.15">
      <c r="A7" s="328"/>
      <c r="B7" s="335" t="s">
        <v>327</v>
      </c>
      <c r="C7" s="336"/>
      <c r="D7" s="337"/>
      <c r="E7" s="385" t="s">
        <v>292</v>
      </c>
      <c r="F7" s="385" t="s">
        <v>193</v>
      </c>
      <c r="G7" s="385" t="s">
        <v>293</v>
      </c>
      <c r="H7" s="385" t="s">
        <v>128</v>
      </c>
      <c r="I7" s="385" t="s">
        <v>292</v>
      </c>
      <c r="J7" s="385" t="s">
        <v>193</v>
      </c>
      <c r="K7" s="385" t="s">
        <v>293</v>
      </c>
      <c r="L7" s="385" t="s">
        <v>128</v>
      </c>
      <c r="M7" s="385" t="s">
        <v>292</v>
      </c>
      <c r="N7" s="385" t="s">
        <v>193</v>
      </c>
      <c r="O7" s="385" t="s">
        <v>293</v>
      </c>
      <c r="P7" s="385" t="s">
        <v>128</v>
      </c>
      <c r="Q7" s="385" t="s">
        <v>292</v>
      </c>
      <c r="R7" s="385" t="s">
        <v>193</v>
      </c>
      <c r="S7" s="385" t="s">
        <v>293</v>
      </c>
      <c r="T7" s="385" t="s">
        <v>128</v>
      </c>
      <c r="U7" s="385" t="s">
        <v>292</v>
      </c>
      <c r="V7" s="385" t="s">
        <v>193</v>
      </c>
      <c r="W7" s="385" t="s">
        <v>293</v>
      </c>
      <c r="X7" s="385" t="s">
        <v>128</v>
      </c>
    </row>
    <row r="8" spans="1:24" ht="12" customHeight="1" x14ac:dyDescent="0.15">
      <c r="A8" s="328"/>
      <c r="B8" s="341"/>
      <c r="C8" s="326"/>
      <c r="D8" s="342"/>
      <c r="E8" s="386"/>
      <c r="F8" s="386"/>
      <c r="G8" s="386" t="s">
        <v>294</v>
      </c>
      <c r="H8" s="386"/>
      <c r="I8" s="386"/>
      <c r="J8" s="386"/>
      <c r="K8" s="386" t="s">
        <v>294</v>
      </c>
      <c r="L8" s="386"/>
      <c r="M8" s="386"/>
      <c r="N8" s="386"/>
      <c r="O8" s="386" t="s">
        <v>294</v>
      </c>
      <c r="P8" s="386"/>
      <c r="Q8" s="386"/>
      <c r="R8" s="386"/>
      <c r="S8" s="386" t="s">
        <v>294</v>
      </c>
      <c r="T8" s="386"/>
      <c r="U8" s="386"/>
      <c r="V8" s="386"/>
      <c r="W8" s="386" t="s">
        <v>294</v>
      </c>
      <c r="X8" s="386"/>
    </row>
    <row r="9" spans="1:24" ht="12" customHeight="1" x14ac:dyDescent="0.15">
      <c r="A9" s="328"/>
      <c r="B9" s="346" t="s">
        <v>95</v>
      </c>
      <c r="C9" s="478">
        <v>19</v>
      </c>
      <c r="D9" s="348" t="s">
        <v>96</v>
      </c>
      <c r="E9" s="350">
        <v>861</v>
      </c>
      <c r="F9" s="350">
        <v>1067</v>
      </c>
      <c r="G9" s="350">
        <v>941</v>
      </c>
      <c r="H9" s="350">
        <v>8864</v>
      </c>
      <c r="I9" s="350">
        <v>2888</v>
      </c>
      <c r="J9" s="350">
        <v>3150</v>
      </c>
      <c r="K9" s="350">
        <v>2964</v>
      </c>
      <c r="L9" s="350">
        <v>8279</v>
      </c>
      <c r="M9" s="350">
        <v>2415</v>
      </c>
      <c r="N9" s="350">
        <v>2783</v>
      </c>
      <c r="O9" s="350">
        <v>2553</v>
      </c>
      <c r="P9" s="350">
        <v>17107</v>
      </c>
      <c r="Q9" s="350">
        <v>3990</v>
      </c>
      <c r="R9" s="350">
        <v>4410</v>
      </c>
      <c r="S9" s="350">
        <v>4149</v>
      </c>
      <c r="T9" s="350">
        <v>13155</v>
      </c>
      <c r="U9" s="350">
        <v>809</v>
      </c>
      <c r="V9" s="350">
        <v>947</v>
      </c>
      <c r="W9" s="350">
        <v>875</v>
      </c>
      <c r="X9" s="350">
        <v>56525</v>
      </c>
    </row>
    <row r="10" spans="1:24" ht="12" customHeight="1" x14ac:dyDescent="0.15">
      <c r="A10" s="328"/>
      <c r="B10" s="352"/>
      <c r="C10" s="323">
        <v>20</v>
      </c>
      <c r="D10" s="328"/>
      <c r="E10" s="354">
        <v>756</v>
      </c>
      <c r="F10" s="354">
        <v>1136</v>
      </c>
      <c r="G10" s="354">
        <v>1005</v>
      </c>
      <c r="H10" s="354">
        <v>96790</v>
      </c>
      <c r="I10" s="354">
        <v>1995</v>
      </c>
      <c r="J10" s="354">
        <v>3098</v>
      </c>
      <c r="K10" s="354">
        <v>2588</v>
      </c>
      <c r="L10" s="354">
        <v>143259</v>
      </c>
      <c r="M10" s="354">
        <v>1911</v>
      </c>
      <c r="N10" s="354">
        <v>2835</v>
      </c>
      <c r="O10" s="354">
        <v>2493</v>
      </c>
      <c r="P10" s="354">
        <v>204180</v>
      </c>
      <c r="Q10" s="354">
        <v>3024</v>
      </c>
      <c r="R10" s="354">
        <v>4295</v>
      </c>
      <c r="S10" s="354">
        <v>3729</v>
      </c>
      <c r="T10" s="354">
        <v>159873</v>
      </c>
      <c r="U10" s="354">
        <v>714</v>
      </c>
      <c r="V10" s="354">
        <v>945</v>
      </c>
      <c r="W10" s="354">
        <v>824</v>
      </c>
      <c r="X10" s="354">
        <v>525953</v>
      </c>
    </row>
    <row r="11" spans="1:24" ht="12" customHeight="1" x14ac:dyDescent="0.15">
      <c r="A11" s="328"/>
      <c r="B11" s="356"/>
      <c r="C11" s="387">
        <v>21</v>
      </c>
      <c r="D11" s="342"/>
      <c r="E11" s="358">
        <v>693</v>
      </c>
      <c r="F11" s="358">
        <v>1029</v>
      </c>
      <c r="G11" s="358">
        <v>862</v>
      </c>
      <c r="H11" s="358">
        <v>118692</v>
      </c>
      <c r="I11" s="358">
        <v>1575</v>
      </c>
      <c r="J11" s="358">
        <v>2499</v>
      </c>
      <c r="K11" s="358">
        <v>2142</v>
      </c>
      <c r="L11" s="358">
        <v>137205</v>
      </c>
      <c r="M11" s="358">
        <v>1575</v>
      </c>
      <c r="N11" s="358">
        <v>2419</v>
      </c>
      <c r="O11" s="358">
        <v>2060</v>
      </c>
      <c r="P11" s="358">
        <v>155823</v>
      </c>
      <c r="Q11" s="358">
        <v>2100</v>
      </c>
      <c r="R11" s="358">
        <v>3434</v>
      </c>
      <c r="S11" s="358">
        <v>2638</v>
      </c>
      <c r="T11" s="358">
        <v>134682</v>
      </c>
      <c r="U11" s="358">
        <v>609</v>
      </c>
      <c r="V11" s="358">
        <v>901</v>
      </c>
      <c r="W11" s="358">
        <v>717</v>
      </c>
      <c r="X11" s="358">
        <v>271814</v>
      </c>
    </row>
    <row r="12" spans="1:24" ht="12" customHeight="1" x14ac:dyDescent="0.15">
      <c r="A12" s="328"/>
      <c r="B12" s="352" t="s">
        <v>328</v>
      </c>
      <c r="C12" s="323">
        <v>4</v>
      </c>
      <c r="D12" s="328"/>
      <c r="E12" s="399">
        <v>816</v>
      </c>
      <c r="F12" s="399">
        <v>893</v>
      </c>
      <c r="G12" s="399">
        <v>870</v>
      </c>
      <c r="H12" s="354">
        <v>11025</v>
      </c>
      <c r="I12" s="354">
        <v>1995</v>
      </c>
      <c r="J12" s="354">
        <v>2499</v>
      </c>
      <c r="K12" s="354">
        <v>2237</v>
      </c>
      <c r="L12" s="354">
        <v>9272</v>
      </c>
      <c r="M12" s="354">
        <v>1995</v>
      </c>
      <c r="N12" s="354">
        <v>2373</v>
      </c>
      <c r="O12" s="354">
        <v>2101</v>
      </c>
      <c r="P12" s="354">
        <v>11637</v>
      </c>
      <c r="Q12" s="354">
        <v>3150</v>
      </c>
      <c r="R12" s="354">
        <v>3570</v>
      </c>
      <c r="S12" s="354">
        <v>3319</v>
      </c>
      <c r="T12" s="354">
        <v>8219</v>
      </c>
      <c r="U12" s="354">
        <v>683</v>
      </c>
      <c r="V12" s="354">
        <v>756</v>
      </c>
      <c r="W12" s="354">
        <v>743</v>
      </c>
      <c r="X12" s="354">
        <v>27155</v>
      </c>
    </row>
    <row r="13" spans="1:24" ht="12" customHeight="1" x14ac:dyDescent="0.15">
      <c r="A13" s="328"/>
      <c r="B13" s="352"/>
      <c r="C13" s="323">
        <v>5</v>
      </c>
      <c r="D13" s="328"/>
      <c r="E13" s="399">
        <v>714</v>
      </c>
      <c r="F13" s="399">
        <v>945</v>
      </c>
      <c r="G13" s="399">
        <v>848</v>
      </c>
      <c r="H13" s="354">
        <v>16851</v>
      </c>
      <c r="I13" s="354">
        <v>2100</v>
      </c>
      <c r="J13" s="354">
        <v>2625</v>
      </c>
      <c r="K13" s="354">
        <v>2224</v>
      </c>
      <c r="L13" s="354">
        <v>10463</v>
      </c>
      <c r="M13" s="354">
        <v>2090</v>
      </c>
      <c r="N13" s="354">
        <v>2520</v>
      </c>
      <c r="O13" s="354">
        <v>2286</v>
      </c>
      <c r="P13" s="354">
        <v>16438</v>
      </c>
      <c r="Q13" s="354">
        <v>3098</v>
      </c>
      <c r="R13" s="354">
        <v>3570</v>
      </c>
      <c r="S13" s="354">
        <v>3276</v>
      </c>
      <c r="T13" s="354">
        <v>11890</v>
      </c>
      <c r="U13" s="354">
        <v>662</v>
      </c>
      <c r="V13" s="354">
        <v>798</v>
      </c>
      <c r="W13" s="354">
        <v>701</v>
      </c>
      <c r="X13" s="354">
        <v>16277</v>
      </c>
    </row>
    <row r="14" spans="1:24" ht="12" customHeight="1" x14ac:dyDescent="0.15">
      <c r="A14" s="328"/>
      <c r="B14" s="352"/>
      <c r="C14" s="323">
        <v>6</v>
      </c>
      <c r="D14" s="328"/>
      <c r="E14" s="399">
        <v>714</v>
      </c>
      <c r="F14" s="399">
        <v>950</v>
      </c>
      <c r="G14" s="399">
        <v>820</v>
      </c>
      <c r="H14" s="354">
        <v>13587</v>
      </c>
      <c r="I14" s="354">
        <v>2205</v>
      </c>
      <c r="J14" s="354">
        <v>2573</v>
      </c>
      <c r="K14" s="354">
        <v>2457</v>
      </c>
      <c r="L14" s="354">
        <v>8411</v>
      </c>
      <c r="M14" s="354">
        <v>1943</v>
      </c>
      <c r="N14" s="354">
        <v>2520</v>
      </c>
      <c r="O14" s="354">
        <v>2057</v>
      </c>
      <c r="P14" s="354">
        <v>17306</v>
      </c>
      <c r="Q14" s="354">
        <v>2940</v>
      </c>
      <c r="R14" s="354">
        <v>3500</v>
      </c>
      <c r="S14" s="354">
        <v>3234</v>
      </c>
      <c r="T14" s="354">
        <v>11128</v>
      </c>
      <c r="U14" s="354">
        <v>662</v>
      </c>
      <c r="V14" s="354">
        <v>798</v>
      </c>
      <c r="W14" s="354">
        <v>715</v>
      </c>
      <c r="X14" s="354">
        <v>13809</v>
      </c>
    </row>
    <row r="15" spans="1:24" ht="12" customHeight="1" x14ac:dyDescent="0.15">
      <c r="A15" s="328"/>
      <c r="B15" s="352"/>
      <c r="C15" s="323">
        <v>7</v>
      </c>
      <c r="D15" s="328"/>
      <c r="E15" s="399">
        <v>683</v>
      </c>
      <c r="F15" s="399">
        <v>924</v>
      </c>
      <c r="G15" s="399">
        <v>861</v>
      </c>
      <c r="H15" s="354">
        <v>9810</v>
      </c>
      <c r="I15" s="354">
        <v>2205</v>
      </c>
      <c r="J15" s="354">
        <v>2625</v>
      </c>
      <c r="K15" s="354">
        <v>2459</v>
      </c>
      <c r="L15" s="354">
        <v>6379</v>
      </c>
      <c r="M15" s="354">
        <v>1890</v>
      </c>
      <c r="N15" s="354">
        <v>2520</v>
      </c>
      <c r="O15" s="354">
        <v>2071</v>
      </c>
      <c r="P15" s="354">
        <v>11855</v>
      </c>
      <c r="Q15" s="354">
        <v>2940</v>
      </c>
      <c r="R15" s="354">
        <v>3500</v>
      </c>
      <c r="S15" s="354">
        <v>3185</v>
      </c>
      <c r="T15" s="354">
        <v>6557</v>
      </c>
      <c r="U15" s="354">
        <v>662</v>
      </c>
      <c r="V15" s="354">
        <v>788</v>
      </c>
      <c r="W15" s="354">
        <v>721</v>
      </c>
      <c r="X15" s="354">
        <v>15702</v>
      </c>
    </row>
    <row r="16" spans="1:24" ht="12" customHeight="1" x14ac:dyDescent="0.15">
      <c r="A16" s="328"/>
      <c r="B16" s="352"/>
      <c r="C16" s="323">
        <v>8</v>
      </c>
      <c r="D16" s="328"/>
      <c r="E16" s="399">
        <v>683</v>
      </c>
      <c r="F16" s="399">
        <v>930</v>
      </c>
      <c r="G16" s="399">
        <v>865</v>
      </c>
      <c r="H16" s="354">
        <v>12596</v>
      </c>
      <c r="I16" s="354">
        <v>2132</v>
      </c>
      <c r="J16" s="354">
        <v>2678</v>
      </c>
      <c r="K16" s="354">
        <v>2501</v>
      </c>
      <c r="L16" s="354">
        <v>11173</v>
      </c>
      <c r="M16" s="354">
        <v>1869</v>
      </c>
      <c r="N16" s="354">
        <v>2205</v>
      </c>
      <c r="O16" s="354">
        <v>2012</v>
      </c>
      <c r="P16" s="354">
        <v>23044</v>
      </c>
      <c r="Q16" s="354">
        <v>2835</v>
      </c>
      <c r="R16" s="354">
        <v>3255</v>
      </c>
      <c r="S16" s="354">
        <v>3057</v>
      </c>
      <c r="T16" s="354">
        <v>7753</v>
      </c>
      <c r="U16" s="354">
        <v>656</v>
      </c>
      <c r="V16" s="354">
        <v>756</v>
      </c>
      <c r="W16" s="354">
        <v>723</v>
      </c>
      <c r="X16" s="354">
        <v>10246</v>
      </c>
    </row>
    <row r="17" spans="1:25" ht="12" customHeight="1" x14ac:dyDescent="0.15">
      <c r="A17" s="328"/>
      <c r="B17" s="352"/>
      <c r="C17" s="323">
        <v>9</v>
      </c>
      <c r="D17" s="328"/>
      <c r="E17" s="399">
        <v>683</v>
      </c>
      <c r="F17" s="399">
        <v>998</v>
      </c>
      <c r="G17" s="399">
        <v>917</v>
      </c>
      <c r="H17" s="354">
        <v>13122</v>
      </c>
      <c r="I17" s="354">
        <v>2100</v>
      </c>
      <c r="J17" s="354">
        <v>2573</v>
      </c>
      <c r="K17" s="354">
        <v>2483</v>
      </c>
      <c r="L17" s="354">
        <v>7412</v>
      </c>
      <c r="M17" s="354">
        <v>1838</v>
      </c>
      <c r="N17" s="354">
        <v>2205</v>
      </c>
      <c r="O17" s="354">
        <v>1983</v>
      </c>
      <c r="P17" s="354">
        <v>17519</v>
      </c>
      <c r="Q17" s="354">
        <v>2751</v>
      </c>
      <c r="R17" s="354">
        <v>3358</v>
      </c>
      <c r="S17" s="354">
        <v>3078</v>
      </c>
      <c r="T17" s="354">
        <v>8878</v>
      </c>
      <c r="U17" s="354">
        <v>662</v>
      </c>
      <c r="V17" s="354">
        <v>756</v>
      </c>
      <c r="W17" s="354">
        <v>740</v>
      </c>
      <c r="X17" s="354">
        <v>10570</v>
      </c>
    </row>
    <row r="18" spans="1:25" ht="12" customHeight="1" x14ac:dyDescent="0.15">
      <c r="A18" s="320"/>
      <c r="B18" s="352"/>
      <c r="C18" s="323">
        <v>10</v>
      </c>
      <c r="D18" s="328"/>
      <c r="E18" s="399">
        <v>714</v>
      </c>
      <c r="F18" s="399">
        <v>997.5</v>
      </c>
      <c r="G18" s="399">
        <v>925.3071930197915</v>
      </c>
      <c r="H18" s="354">
        <v>8986.2999999999993</v>
      </c>
      <c r="I18" s="354">
        <v>2198.7000000000003</v>
      </c>
      <c r="J18" s="354">
        <v>2520</v>
      </c>
      <c r="K18" s="354">
        <v>2472.6797015521947</v>
      </c>
      <c r="L18" s="354">
        <v>9386.1</v>
      </c>
      <c r="M18" s="354">
        <v>1995</v>
      </c>
      <c r="N18" s="354">
        <v>2310</v>
      </c>
      <c r="O18" s="354">
        <v>2052.4995578351613</v>
      </c>
      <c r="P18" s="354">
        <v>12500.2</v>
      </c>
      <c r="Q18" s="354">
        <v>2940</v>
      </c>
      <c r="R18" s="354">
        <v>3507</v>
      </c>
      <c r="S18" s="354">
        <v>3097.7961288827082</v>
      </c>
      <c r="T18" s="354">
        <v>8030.6</v>
      </c>
      <c r="U18" s="354">
        <v>682.5</v>
      </c>
      <c r="V18" s="354">
        <v>756</v>
      </c>
      <c r="W18" s="354">
        <v>745.49394187847315</v>
      </c>
      <c r="X18" s="354">
        <v>18175.599999999999</v>
      </c>
    </row>
    <row r="19" spans="1:25" ht="12" customHeight="1" x14ac:dyDescent="0.15">
      <c r="A19" s="320"/>
      <c r="B19" s="352"/>
      <c r="C19" s="323">
        <v>11</v>
      </c>
      <c r="D19" s="328"/>
      <c r="E19" s="399">
        <v>735</v>
      </c>
      <c r="F19" s="399">
        <v>819</v>
      </c>
      <c r="G19" s="399">
        <v>763.88092550790077</v>
      </c>
      <c r="H19" s="354">
        <v>10862.7</v>
      </c>
      <c r="I19" s="354">
        <v>2214.4500000000003</v>
      </c>
      <c r="J19" s="354">
        <v>2520</v>
      </c>
      <c r="K19" s="354">
        <v>2452.6126507569925</v>
      </c>
      <c r="L19" s="354">
        <v>8246.2999999999993</v>
      </c>
      <c r="M19" s="354">
        <v>2026.5</v>
      </c>
      <c r="N19" s="354">
        <v>2205</v>
      </c>
      <c r="O19" s="354">
        <v>2095.2775913129321</v>
      </c>
      <c r="P19" s="354">
        <v>7000.5</v>
      </c>
      <c r="Q19" s="354">
        <v>3003</v>
      </c>
      <c r="R19" s="354">
        <v>3570</v>
      </c>
      <c r="S19" s="354">
        <v>3198.6423529411773</v>
      </c>
      <c r="T19" s="354">
        <v>11412.9</v>
      </c>
      <c r="U19" s="354">
        <v>682.5</v>
      </c>
      <c r="V19" s="354">
        <v>756</v>
      </c>
      <c r="W19" s="354">
        <v>725.17001675041877</v>
      </c>
      <c r="X19" s="360">
        <v>18500.300000000003</v>
      </c>
    </row>
    <row r="20" spans="1:25" ht="12" customHeight="1" x14ac:dyDescent="0.15">
      <c r="A20" s="320"/>
      <c r="B20" s="356"/>
      <c r="C20" s="387">
        <v>12</v>
      </c>
      <c r="D20" s="342"/>
      <c r="E20" s="507">
        <v>727.65</v>
      </c>
      <c r="F20" s="507">
        <v>735</v>
      </c>
      <c r="G20" s="507">
        <v>733.18232044198908</v>
      </c>
      <c r="H20" s="358">
        <v>13538</v>
      </c>
      <c r="I20" s="358">
        <v>2214.4500000000003</v>
      </c>
      <c r="J20" s="358">
        <v>2572.5</v>
      </c>
      <c r="K20" s="358">
        <v>2454.7786890560164</v>
      </c>
      <c r="L20" s="358">
        <v>7479</v>
      </c>
      <c r="M20" s="358">
        <v>2005.5</v>
      </c>
      <c r="N20" s="358">
        <v>2362.5</v>
      </c>
      <c r="O20" s="358">
        <v>2126.8555393373231</v>
      </c>
      <c r="P20" s="358">
        <v>8074</v>
      </c>
      <c r="Q20" s="358">
        <v>3045</v>
      </c>
      <c r="R20" s="358">
        <v>3550.1550000000002</v>
      </c>
      <c r="S20" s="358">
        <v>3211.0875677506774</v>
      </c>
      <c r="T20" s="358">
        <v>10208</v>
      </c>
      <c r="U20" s="358">
        <v>698.25</v>
      </c>
      <c r="V20" s="358">
        <v>756</v>
      </c>
      <c r="W20" s="358">
        <v>743.21459469625745</v>
      </c>
      <c r="X20" s="361">
        <v>16237</v>
      </c>
    </row>
    <row r="21" spans="1:25" ht="12" customHeight="1" x14ac:dyDescent="0.15">
      <c r="A21" s="328"/>
      <c r="B21" s="485"/>
      <c r="C21" s="486"/>
      <c r="D21" s="392"/>
      <c r="E21" s="399"/>
      <c r="F21" s="399"/>
      <c r="G21" s="399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</row>
    <row r="22" spans="1:25" ht="12" customHeight="1" x14ac:dyDescent="0.15">
      <c r="A22" s="328"/>
      <c r="B22" s="487"/>
      <c r="C22" s="488"/>
      <c r="D22" s="390"/>
      <c r="E22" s="399"/>
      <c r="F22" s="399"/>
      <c r="G22" s="399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</row>
    <row r="23" spans="1:25" ht="12" customHeight="1" x14ac:dyDescent="0.15">
      <c r="A23" s="328"/>
      <c r="B23" s="489">
        <v>40513</v>
      </c>
      <c r="C23" s="490"/>
      <c r="D23" s="396">
        <v>40527</v>
      </c>
      <c r="E23" s="399">
        <v>735</v>
      </c>
      <c r="F23" s="399">
        <v>735</v>
      </c>
      <c r="G23" s="399">
        <v>735</v>
      </c>
      <c r="H23" s="354">
        <v>5194.1000000000004</v>
      </c>
      <c r="I23" s="354">
        <v>2214.4500000000003</v>
      </c>
      <c r="J23" s="354">
        <v>2499</v>
      </c>
      <c r="K23" s="354">
        <v>2474.4483221476507</v>
      </c>
      <c r="L23" s="354">
        <v>3566.3</v>
      </c>
      <c r="M23" s="354">
        <v>2005.5</v>
      </c>
      <c r="N23" s="354">
        <v>2362.5</v>
      </c>
      <c r="O23" s="354">
        <v>2145.4827123375931</v>
      </c>
      <c r="P23" s="354">
        <v>4189.8999999999996</v>
      </c>
      <c r="Q23" s="354">
        <v>3097.5</v>
      </c>
      <c r="R23" s="354">
        <v>3550.1550000000002</v>
      </c>
      <c r="S23" s="354">
        <v>3212.5486366986006</v>
      </c>
      <c r="T23" s="354">
        <v>3266.8</v>
      </c>
      <c r="U23" s="354">
        <v>703.5</v>
      </c>
      <c r="V23" s="354">
        <v>756</v>
      </c>
      <c r="W23" s="354">
        <v>741.51880868186834</v>
      </c>
      <c r="X23" s="354">
        <v>7182.8</v>
      </c>
    </row>
    <row r="24" spans="1:25" ht="12" customHeight="1" x14ac:dyDescent="0.15">
      <c r="A24" s="328"/>
      <c r="B24" s="489">
        <v>40528</v>
      </c>
      <c r="C24" s="490"/>
      <c r="D24" s="396">
        <v>40540</v>
      </c>
      <c r="E24" s="399">
        <v>727.65</v>
      </c>
      <c r="F24" s="399">
        <v>735</v>
      </c>
      <c r="G24" s="399">
        <v>731.54895104895104</v>
      </c>
      <c r="H24" s="354">
        <v>6723.1</v>
      </c>
      <c r="I24" s="354">
        <v>2214.4500000000003</v>
      </c>
      <c r="J24" s="354">
        <v>2572.5</v>
      </c>
      <c r="K24" s="354">
        <v>2442.3916420118339</v>
      </c>
      <c r="L24" s="354">
        <v>3778.4</v>
      </c>
      <c r="M24" s="354">
        <v>2079</v>
      </c>
      <c r="N24" s="354">
        <v>2257.5</v>
      </c>
      <c r="O24" s="354">
        <v>2104.6564399513722</v>
      </c>
      <c r="P24" s="354">
        <v>3854.3</v>
      </c>
      <c r="Q24" s="354">
        <v>3045</v>
      </c>
      <c r="R24" s="354">
        <v>3250.8</v>
      </c>
      <c r="S24" s="354">
        <v>3209.8445141065831</v>
      </c>
      <c r="T24" s="354">
        <v>6670.7</v>
      </c>
      <c r="U24" s="354">
        <v>698.25</v>
      </c>
      <c r="V24" s="354">
        <v>756</v>
      </c>
      <c r="W24" s="354">
        <v>744.55072777057205</v>
      </c>
      <c r="X24" s="354">
        <v>8931</v>
      </c>
    </row>
    <row r="25" spans="1:25" ht="12" customHeight="1" x14ac:dyDescent="0.15">
      <c r="A25" s="320"/>
      <c r="B25" s="491"/>
      <c r="C25" s="492"/>
      <c r="D25" s="402">
        <v>40906</v>
      </c>
      <c r="E25" s="507"/>
      <c r="F25" s="507"/>
      <c r="G25" s="507"/>
      <c r="H25" s="358">
        <v>1621</v>
      </c>
      <c r="I25" s="358"/>
      <c r="J25" s="358"/>
      <c r="K25" s="358"/>
      <c r="L25" s="358">
        <v>134</v>
      </c>
      <c r="M25" s="358"/>
      <c r="N25" s="358"/>
      <c r="O25" s="358"/>
      <c r="P25" s="358">
        <v>32</v>
      </c>
      <c r="Q25" s="358"/>
      <c r="R25" s="358"/>
      <c r="S25" s="358"/>
      <c r="T25" s="358">
        <v>270</v>
      </c>
      <c r="U25" s="358"/>
      <c r="V25" s="358"/>
      <c r="W25" s="358"/>
      <c r="X25" s="361">
        <v>123</v>
      </c>
    </row>
    <row r="26" spans="1:25" ht="12" customHeight="1" x14ac:dyDescent="0.15">
      <c r="A26" s="328"/>
      <c r="B26" s="362"/>
      <c r="C26" s="508" t="s">
        <v>278</v>
      </c>
      <c r="D26" s="509"/>
      <c r="E26" s="437" t="s">
        <v>343</v>
      </c>
      <c r="F26" s="324"/>
      <c r="G26" s="324"/>
      <c r="H26" s="510"/>
      <c r="I26" s="437" t="s">
        <v>344</v>
      </c>
      <c r="J26" s="324"/>
      <c r="K26" s="324"/>
      <c r="L26" s="510"/>
      <c r="M26" s="437" t="s">
        <v>345</v>
      </c>
      <c r="N26" s="324"/>
      <c r="O26" s="324"/>
      <c r="P26" s="510"/>
      <c r="Q26" s="437"/>
      <c r="R26" s="324"/>
      <c r="S26" s="324"/>
      <c r="T26" s="324"/>
      <c r="U26" s="320"/>
      <c r="V26" s="324"/>
      <c r="W26" s="324"/>
      <c r="X26" s="324"/>
      <c r="Y26" s="320"/>
    </row>
    <row r="27" spans="1:25" ht="12" customHeight="1" x14ac:dyDescent="0.15">
      <c r="A27" s="328"/>
      <c r="B27" s="362"/>
      <c r="C27" s="341"/>
      <c r="D27" s="342"/>
      <c r="E27" s="341"/>
      <c r="F27" s="476"/>
      <c r="G27" s="476"/>
      <c r="H27" s="477"/>
      <c r="I27" s="341"/>
      <c r="J27" s="476"/>
      <c r="K27" s="476"/>
      <c r="L27" s="477"/>
      <c r="M27" s="341"/>
      <c r="N27" s="476"/>
      <c r="O27" s="476"/>
      <c r="P27" s="477"/>
      <c r="Q27" s="437"/>
      <c r="R27" s="324"/>
      <c r="S27" s="324"/>
      <c r="T27" s="324"/>
      <c r="U27" s="320"/>
      <c r="V27" s="324"/>
      <c r="W27" s="324"/>
      <c r="X27" s="324"/>
      <c r="Y27" s="320"/>
    </row>
    <row r="28" spans="1:25" ht="12" customHeight="1" x14ac:dyDescent="0.15">
      <c r="A28" s="328"/>
      <c r="B28" s="335" t="s">
        <v>327</v>
      </c>
      <c r="C28" s="336"/>
      <c r="D28" s="337"/>
      <c r="E28" s="385" t="s">
        <v>292</v>
      </c>
      <c r="F28" s="385" t="s">
        <v>193</v>
      </c>
      <c r="G28" s="385" t="s">
        <v>293</v>
      </c>
      <c r="H28" s="385" t="s">
        <v>128</v>
      </c>
      <c r="I28" s="385" t="s">
        <v>292</v>
      </c>
      <c r="J28" s="385" t="s">
        <v>193</v>
      </c>
      <c r="K28" s="385" t="s">
        <v>293</v>
      </c>
      <c r="L28" s="385" t="s">
        <v>128</v>
      </c>
      <c r="M28" s="385" t="s">
        <v>292</v>
      </c>
      <c r="N28" s="385" t="s">
        <v>193</v>
      </c>
      <c r="O28" s="385" t="s">
        <v>293</v>
      </c>
      <c r="P28" s="385" t="s">
        <v>128</v>
      </c>
      <c r="Q28" s="511"/>
      <c r="R28" s="512"/>
      <c r="S28" s="512"/>
      <c r="T28" s="512"/>
      <c r="U28" s="512"/>
      <c r="V28" s="512"/>
      <c r="W28" s="512"/>
      <c r="X28" s="512"/>
      <c r="Y28" s="320"/>
    </row>
    <row r="29" spans="1:25" ht="12" customHeight="1" x14ac:dyDescent="0.15">
      <c r="A29" s="328"/>
      <c r="B29" s="341"/>
      <c r="C29" s="326"/>
      <c r="D29" s="342"/>
      <c r="E29" s="386"/>
      <c r="F29" s="386"/>
      <c r="G29" s="386" t="s">
        <v>294</v>
      </c>
      <c r="H29" s="386"/>
      <c r="I29" s="386"/>
      <c r="J29" s="386"/>
      <c r="K29" s="386" t="s">
        <v>294</v>
      </c>
      <c r="L29" s="386"/>
      <c r="M29" s="386"/>
      <c r="N29" s="386"/>
      <c r="O29" s="386" t="s">
        <v>294</v>
      </c>
      <c r="P29" s="386"/>
      <c r="Q29" s="511"/>
      <c r="R29" s="512"/>
      <c r="S29" s="512"/>
      <c r="T29" s="512"/>
      <c r="U29" s="512"/>
      <c r="V29" s="512"/>
      <c r="W29" s="512"/>
      <c r="X29" s="512"/>
      <c r="Y29" s="320"/>
    </row>
    <row r="30" spans="1:25" ht="12" customHeight="1" x14ac:dyDescent="0.15">
      <c r="A30" s="328"/>
      <c r="B30" s="346" t="s">
        <v>95</v>
      </c>
      <c r="C30" s="478">
        <v>19</v>
      </c>
      <c r="D30" s="348" t="s">
        <v>96</v>
      </c>
      <c r="E30" s="350">
        <v>819</v>
      </c>
      <c r="F30" s="350">
        <v>971</v>
      </c>
      <c r="G30" s="350">
        <v>878</v>
      </c>
      <c r="H30" s="350">
        <v>11527</v>
      </c>
      <c r="I30" s="350">
        <v>998</v>
      </c>
      <c r="J30" s="350">
        <v>1107</v>
      </c>
      <c r="K30" s="350">
        <v>1028</v>
      </c>
      <c r="L30" s="350">
        <v>39347</v>
      </c>
      <c r="M30" s="350">
        <v>788</v>
      </c>
      <c r="N30" s="350">
        <v>924</v>
      </c>
      <c r="O30" s="350">
        <v>819</v>
      </c>
      <c r="P30" s="350">
        <v>43680</v>
      </c>
      <c r="Q30" s="353"/>
      <c r="R30" s="355"/>
      <c r="S30" s="355"/>
      <c r="T30" s="355"/>
      <c r="U30" s="355"/>
      <c r="V30" s="355"/>
      <c r="W30" s="355"/>
      <c r="X30" s="355"/>
      <c r="Y30" s="320"/>
    </row>
    <row r="31" spans="1:25" ht="12" customHeight="1" x14ac:dyDescent="0.15">
      <c r="A31" s="328"/>
      <c r="B31" s="352"/>
      <c r="C31" s="323">
        <v>20</v>
      </c>
      <c r="D31" s="328"/>
      <c r="E31" s="354">
        <v>735</v>
      </c>
      <c r="F31" s="354">
        <v>945</v>
      </c>
      <c r="G31" s="354">
        <v>847</v>
      </c>
      <c r="H31" s="354">
        <v>215721</v>
      </c>
      <c r="I31" s="354">
        <v>756</v>
      </c>
      <c r="J31" s="354">
        <v>1052</v>
      </c>
      <c r="K31" s="354">
        <v>952</v>
      </c>
      <c r="L31" s="354">
        <v>263445</v>
      </c>
      <c r="M31" s="354">
        <v>693</v>
      </c>
      <c r="N31" s="354">
        <v>893</v>
      </c>
      <c r="O31" s="354">
        <v>778</v>
      </c>
      <c r="P31" s="354">
        <v>667011</v>
      </c>
      <c r="Q31" s="353"/>
      <c r="R31" s="355"/>
      <c r="S31" s="355"/>
      <c r="T31" s="355"/>
      <c r="U31" s="355"/>
      <c r="V31" s="355"/>
      <c r="W31" s="355"/>
      <c r="X31" s="355"/>
      <c r="Y31" s="320"/>
    </row>
    <row r="32" spans="1:25" ht="12" customHeight="1" x14ac:dyDescent="0.15">
      <c r="A32" s="328"/>
      <c r="B32" s="356"/>
      <c r="C32" s="387">
        <v>21</v>
      </c>
      <c r="D32" s="342"/>
      <c r="E32" s="358">
        <v>630</v>
      </c>
      <c r="F32" s="358">
        <v>924</v>
      </c>
      <c r="G32" s="358">
        <v>708</v>
      </c>
      <c r="H32" s="358">
        <v>166198</v>
      </c>
      <c r="I32" s="358">
        <v>656</v>
      </c>
      <c r="J32" s="358">
        <v>966</v>
      </c>
      <c r="K32" s="358">
        <v>731</v>
      </c>
      <c r="L32" s="358">
        <v>198624</v>
      </c>
      <c r="M32" s="358">
        <v>605</v>
      </c>
      <c r="N32" s="358">
        <v>861</v>
      </c>
      <c r="O32" s="358">
        <v>691</v>
      </c>
      <c r="P32" s="358">
        <v>426794</v>
      </c>
      <c r="Q32" s="353"/>
      <c r="R32" s="355"/>
      <c r="S32" s="355"/>
      <c r="T32" s="355"/>
      <c r="U32" s="355"/>
      <c r="V32" s="355"/>
      <c r="W32" s="355"/>
      <c r="X32" s="355"/>
      <c r="Y32" s="320"/>
    </row>
    <row r="33" spans="1:25" ht="12" customHeight="1" x14ac:dyDescent="0.15">
      <c r="A33" s="328"/>
      <c r="B33" s="352" t="s">
        <v>328</v>
      </c>
      <c r="C33" s="323">
        <v>4</v>
      </c>
      <c r="D33" s="328"/>
      <c r="E33" s="354">
        <v>672</v>
      </c>
      <c r="F33" s="354">
        <v>788</v>
      </c>
      <c r="G33" s="354">
        <v>741</v>
      </c>
      <c r="H33" s="354">
        <v>16921</v>
      </c>
      <c r="I33" s="354">
        <v>788</v>
      </c>
      <c r="J33" s="354">
        <v>861</v>
      </c>
      <c r="K33" s="354">
        <v>809</v>
      </c>
      <c r="L33" s="354">
        <v>10257</v>
      </c>
      <c r="M33" s="354">
        <v>630</v>
      </c>
      <c r="N33" s="354">
        <v>756</v>
      </c>
      <c r="O33" s="354">
        <v>698</v>
      </c>
      <c r="P33" s="354">
        <v>32017</v>
      </c>
      <c r="Q33" s="353"/>
      <c r="R33" s="355"/>
      <c r="S33" s="355"/>
      <c r="T33" s="355"/>
      <c r="U33" s="355"/>
      <c r="V33" s="355"/>
      <c r="W33" s="355"/>
      <c r="X33" s="355"/>
      <c r="Y33" s="320"/>
    </row>
    <row r="34" spans="1:25" ht="12" customHeight="1" x14ac:dyDescent="0.15">
      <c r="A34" s="328"/>
      <c r="B34" s="352"/>
      <c r="C34" s="323">
        <v>5</v>
      </c>
      <c r="D34" s="328"/>
      <c r="E34" s="354">
        <v>672</v>
      </c>
      <c r="F34" s="354">
        <v>819</v>
      </c>
      <c r="G34" s="354">
        <v>692</v>
      </c>
      <c r="H34" s="354">
        <v>25289</v>
      </c>
      <c r="I34" s="354">
        <v>735</v>
      </c>
      <c r="J34" s="354">
        <v>893</v>
      </c>
      <c r="K34" s="354">
        <v>778</v>
      </c>
      <c r="L34" s="354">
        <v>7549</v>
      </c>
      <c r="M34" s="354">
        <v>630</v>
      </c>
      <c r="N34" s="354">
        <v>756</v>
      </c>
      <c r="O34" s="354">
        <v>679</v>
      </c>
      <c r="P34" s="354">
        <v>34870</v>
      </c>
      <c r="Q34" s="353"/>
      <c r="R34" s="355"/>
      <c r="S34" s="355"/>
      <c r="T34" s="355"/>
      <c r="U34" s="355"/>
      <c r="V34" s="355"/>
      <c r="W34" s="355"/>
      <c r="X34" s="355"/>
      <c r="Y34" s="320"/>
    </row>
    <row r="35" spans="1:25" ht="12" customHeight="1" x14ac:dyDescent="0.15">
      <c r="A35" s="328"/>
      <c r="B35" s="352"/>
      <c r="C35" s="323">
        <v>6</v>
      </c>
      <c r="D35" s="328"/>
      <c r="E35" s="354">
        <v>672</v>
      </c>
      <c r="F35" s="354">
        <v>819</v>
      </c>
      <c r="G35" s="354">
        <v>695</v>
      </c>
      <c r="H35" s="354">
        <v>24907</v>
      </c>
      <c r="I35" s="354">
        <v>683</v>
      </c>
      <c r="J35" s="354">
        <v>818</v>
      </c>
      <c r="K35" s="354">
        <v>744</v>
      </c>
      <c r="L35" s="354">
        <v>13471</v>
      </c>
      <c r="M35" s="354">
        <v>651</v>
      </c>
      <c r="N35" s="354">
        <v>756</v>
      </c>
      <c r="O35" s="354">
        <v>690</v>
      </c>
      <c r="P35" s="354">
        <v>41967</v>
      </c>
      <c r="Q35" s="353"/>
      <c r="R35" s="355"/>
      <c r="S35" s="355"/>
      <c r="T35" s="355"/>
      <c r="U35" s="355"/>
      <c r="V35" s="355"/>
      <c r="W35" s="355"/>
      <c r="X35" s="355"/>
      <c r="Y35" s="320"/>
    </row>
    <row r="36" spans="1:25" ht="12" customHeight="1" x14ac:dyDescent="0.15">
      <c r="A36" s="328"/>
      <c r="B36" s="352"/>
      <c r="C36" s="323">
        <v>7</v>
      </c>
      <c r="D36" s="328"/>
      <c r="E36" s="354">
        <v>672</v>
      </c>
      <c r="F36" s="354">
        <v>819</v>
      </c>
      <c r="G36" s="354">
        <v>677</v>
      </c>
      <c r="H36" s="354">
        <v>17090</v>
      </c>
      <c r="I36" s="354">
        <v>683</v>
      </c>
      <c r="J36" s="354">
        <v>818</v>
      </c>
      <c r="K36" s="354">
        <v>769</v>
      </c>
      <c r="L36" s="354">
        <v>14644</v>
      </c>
      <c r="M36" s="354">
        <v>662</v>
      </c>
      <c r="N36" s="354">
        <v>777</v>
      </c>
      <c r="O36" s="354">
        <v>692</v>
      </c>
      <c r="P36" s="354">
        <v>29891</v>
      </c>
      <c r="Q36" s="353"/>
      <c r="R36" s="355"/>
      <c r="S36" s="355"/>
      <c r="T36" s="355"/>
      <c r="U36" s="355"/>
      <c r="V36" s="355"/>
      <c r="W36" s="355"/>
      <c r="X36" s="355"/>
      <c r="Y36" s="320"/>
    </row>
    <row r="37" spans="1:25" ht="12" customHeight="1" x14ac:dyDescent="0.15">
      <c r="A37" s="328"/>
      <c r="B37" s="352"/>
      <c r="C37" s="323">
        <v>8</v>
      </c>
      <c r="D37" s="328"/>
      <c r="E37" s="354">
        <v>672</v>
      </c>
      <c r="F37" s="354">
        <v>746</v>
      </c>
      <c r="G37" s="354">
        <v>675</v>
      </c>
      <c r="H37" s="354">
        <v>12287</v>
      </c>
      <c r="I37" s="354">
        <v>683</v>
      </c>
      <c r="J37" s="354">
        <v>777</v>
      </c>
      <c r="K37" s="354">
        <v>727</v>
      </c>
      <c r="L37" s="354">
        <v>15127</v>
      </c>
      <c r="M37" s="354">
        <v>630</v>
      </c>
      <c r="N37" s="354">
        <v>756</v>
      </c>
      <c r="O37" s="354">
        <v>702</v>
      </c>
      <c r="P37" s="354">
        <v>30050</v>
      </c>
      <c r="Q37" s="353"/>
      <c r="R37" s="355"/>
      <c r="S37" s="355"/>
      <c r="T37" s="355"/>
      <c r="U37" s="355"/>
      <c r="V37" s="355"/>
      <c r="W37" s="355"/>
      <c r="X37" s="355"/>
      <c r="Y37" s="320"/>
    </row>
    <row r="38" spans="1:25" ht="12" customHeight="1" x14ac:dyDescent="0.15">
      <c r="A38" s="328"/>
      <c r="B38" s="352"/>
      <c r="C38" s="323">
        <v>9</v>
      </c>
      <c r="D38" s="328"/>
      <c r="E38" s="354">
        <v>683</v>
      </c>
      <c r="F38" s="354">
        <v>721</v>
      </c>
      <c r="G38" s="354">
        <v>709</v>
      </c>
      <c r="H38" s="354">
        <v>12472</v>
      </c>
      <c r="I38" s="354">
        <v>683</v>
      </c>
      <c r="J38" s="354">
        <v>788</v>
      </c>
      <c r="K38" s="354">
        <v>743</v>
      </c>
      <c r="L38" s="354">
        <v>12839</v>
      </c>
      <c r="M38" s="354">
        <v>630</v>
      </c>
      <c r="N38" s="354">
        <v>756</v>
      </c>
      <c r="O38" s="354">
        <v>681</v>
      </c>
      <c r="P38" s="354">
        <v>23193</v>
      </c>
      <c r="Q38" s="353"/>
      <c r="R38" s="355"/>
      <c r="S38" s="355"/>
      <c r="T38" s="355"/>
      <c r="U38" s="355"/>
      <c r="V38" s="355"/>
      <c r="W38" s="355"/>
      <c r="X38" s="355"/>
      <c r="Y38" s="320"/>
    </row>
    <row r="39" spans="1:25" ht="12" customHeight="1" x14ac:dyDescent="0.15">
      <c r="A39" s="320"/>
      <c r="B39" s="352"/>
      <c r="C39" s="323">
        <v>10</v>
      </c>
      <c r="D39" s="328"/>
      <c r="E39" s="354">
        <v>682.5</v>
      </c>
      <c r="F39" s="354">
        <v>787.5</v>
      </c>
      <c r="G39" s="354">
        <v>717.60549435696419</v>
      </c>
      <c r="H39" s="354">
        <v>20312.699999999997</v>
      </c>
      <c r="I39" s="354">
        <v>735</v>
      </c>
      <c r="J39" s="354">
        <v>829.5</v>
      </c>
      <c r="K39" s="354">
        <v>804.26768923924396</v>
      </c>
      <c r="L39" s="354">
        <v>21782.3</v>
      </c>
      <c r="M39" s="354">
        <v>672</v>
      </c>
      <c r="N39" s="354">
        <v>756</v>
      </c>
      <c r="O39" s="354">
        <v>700.74498091333214</v>
      </c>
      <c r="P39" s="354">
        <v>29611.5</v>
      </c>
      <c r="Q39" s="355"/>
      <c r="R39" s="355"/>
      <c r="S39" s="355"/>
      <c r="T39" s="355"/>
      <c r="U39" s="355"/>
      <c r="V39" s="355"/>
      <c r="W39" s="355"/>
      <c r="X39" s="355"/>
      <c r="Y39" s="320"/>
    </row>
    <row r="40" spans="1:25" ht="12" customHeight="1" x14ac:dyDescent="0.15">
      <c r="A40" s="320"/>
      <c r="B40" s="352"/>
      <c r="C40" s="323">
        <v>11</v>
      </c>
      <c r="D40" s="328"/>
      <c r="E40" s="354">
        <v>714</v>
      </c>
      <c r="F40" s="354">
        <v>840</v>
      </c>
      <c r="G40" s="354">
        <v>748.03906673901247</v>
      </c>
      <c r="H40" s="354">
        <v>20603.900000000001</v>
      </c>
      <c r="I40" s="354">
        <v>766.5</v>
      </c>
      <c r="J40" s="354">
        <v>829.5</v>
      </c>
      <c r="K40" s="354">
        <v>799.74522622519066</v>
      </c>
      <c r="L40" s="354">
        <v>18898.900000000001</v>
      </c>
      <c r="M40" s="354">
        <v>672</v>
      </c>
      <c r="N40" s="354">
        <v>766.5</v>
      </c>
      <c r="O40" s="354">
        <v>689.2229113462239</v>
      </c>
      <c r="P40" s="360">
        <v>35321.800000000003</v>
      </c>
      <c r="Q40" s="355"/>
      <c r="R40" s="355"/>
      <c r="S40" s="355"/>
      <c r="T40" s="355"/>
      <c r="U40" s="355"/>
      <c r="V40" s="355"/>
      <c r="W40" s="355"/>
      <c r="X40" s="355"/>
      <c r="Y40" s="320"/>
    </row>
    <row r="41" spans="1:25" ht="12" customHeight="1" x14ac:dyDescent="0.15">
      <c r="A41" s="320"/>
      <c r="B41" s="356"/>
      <c r="C41" s="387">
        <v>12</v>
      </c>
      <c r="D41" s="342"/>
      <c r="E41" s="358">
        <v>714</v>
      </c>
      <c r="F41" s="358">
        <v>924</v>
      </c>
      <c r="G41" s="358">
        <v>759.16199718265818</v>
      </c>
      <c r="H41" s="358">
        <v>17913</v>
      </c>
      <c r="I41" s="358">
        <v>787.5</v>
      </c>
      <c r="J41" s="358">
        <v>945</v>
      </c>
      <c r="K41" s="358">
        <v>820.36127167630059</v>
      </c>
      <c r="L41" s="358">
        <v>16302</v>
      </c>
      <c r="M41" s="358">
        <v>682.5</v>
      </c>
      <c r="N41" s="358">
        <v>819</v>
      </c>
      <c r="O41" s="358">
        <v>702.69974863482696</v>
      </c>
      <c r="P41" s="361">
        <v>29745</v>
      </c>
      <c r="Q41" s="355"/>
      <c r="R41" s="355"/>
      <c r="S41" s="355"/>
      <c r="T41" s="355"/>
      <c r="U41" s="355"/>
      <c r="V41" s="355"/>
      <c r="W41" s="355"/>
      <c r="X41" s="355"/>
      <c r="Y41" s="320"/>
    </row>
    <row r="42" spans="1:25" ht="12" customHeight="1" x14ac:dyDescent="0.15">
      <c r="A42" s="328"/>
      <c r="B42" s="485"/>
      <c r="C42" s="486"/>
      <c r="D42" s="392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3"/>
      <c r="R42" s="355"/>
      <c r="S42" s="355"/>
      <c r="T42" s="355"/>
      <c r="U42" s="355"/>
      <c r="V42" s="355"/>
      <c r="W42" s="355"/>
      <c r="X42" s="355"/>
      <c r="Y42" s="320"/>
    </row>
    <row r="43" spans="1:25" ht="12" customHeight="1" x14ac:dyDescent="0.15">
      <c r="A43" s="328"/>
      <c r="B43" s="487"/>
      <c r="C43" s="488"/>
      <c r="D43" s="390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3"/>
      <c r="R43" s="355"/>
      <c r="S43" s="355"/>
      <c r="T43" s="355"/>
      <c r="U43" s="355"/>
      <c r="V43" s="355"/>
      <c r="W43" s="355"/>
      <c r="X43" s="355"/>
      <c r="Y43" s="320"/>
    </row>
    <row r="44" spans="1:25" ht="12" customHeight="1" x14ac:dyDescent="0.15">
      <c r="A44" s="328"/>
      <c r="B44" s="489">
        <v>40513</v>
      </c>
      <c r="C44" s="490"/>
      <c r="D44" s="396">
        <v>40527</v>
      </c>
      <c r="E44" s="354">
        <v>714</v>
      </c>
      <c r="F44" s="354">
        <v>840</v>
      </c>
      <c r="G44" s="354">
        <v>724.41532258064512</v>
      </c>
      <c r="H44" s="354">
        <v>8901.7999999999993</v>
      </c>
      <c r="I44" s="354">
        <v>787.5</v>
      </c>
      <c r="J44" s="354">
        <v>945</v>
      </c>
      <c r="K44" s="354">
        <v>820.36127167630059</v>
      </c>
      <c r="L44" s="354">
        <v>10259.200000000001</v>
      </c>
      <c r="M44" s="354">
        <v>693</v>
      </c>
      <c r="N44" s="354">
        <v>819</v>
      </c>
      <c r="O44" s="354">
        <v>708.40489448069184</v>
      </c>
      <c r="P44" s="354">
        <v>18098.8</v>
      </c>
      <c r="Q44" s="353"/>
      <c r="R44" s="355"/>
      <c r="S44" s="355"/>
      <c r="T44" s="355"/>
      <c r="U44" s="355"/>
      <c r="V44" s="355"/>
      <c r="W44" s="355"/>
      <c r="X44" s="355"/>
      <c r="Y44" s="320"/>
    </row>
    <row r="45" spans="1:25" ht="12" customHeight="1" x14ac:dyDescent="0.15">
      <c r="A45" s="328"/>
      <c r="B45" s="489">
        <v>40528</v>
      </c>
      <c r="C45" s="490"/>
      <c r="D45" s="396">
        <v>40540</v>
      </c>
      <c r="E45" s="354">
        <v>714</v>
      </c>
      <c r="F45" s="354">
        <v>924</v>
      </c>
      <c r="G45" s="354">
        <v>771.2928837896817</v>
      </c>
      <c r="H45" s="354">
        <v>8856.4</v>
      </c>
      <c r="I45" s="354">
        <v>0</v>
      </c>
      <c r="J45" s="354">
        <v>0</v>
      </c>
      <c r="K45" s="354">
        <v>0</v>
      </c>
      <c r="L45" s="354">
        <v>5939.5</v>
      </c>
      <c r="M45" s="354">
        <v>682.5</v>
      </c>
      <c r="N45" s="354">
        <v>819</v>
      </c>
      <c r="O45" s="354">
        <v>694.73546252892652</v>
      </c>
      <c r="P45" s="354">
        <v>11060.2</v>
      </c>
      <c r="Q45" s="353"/>
      <c r="R45" s="355"/>
      <c r="S45" s="355"/>
      <c r="T45" s="355"/>
      <c r="U45" s="355"/>
      <c r="V45" s="355"/>
      <c r="W45" s="355"/>
      <c r="X45" s="355"/>
      <c r="Y45" s="320"/>
    </row>
    <row r="46" spans="1:25" ht="13.5" customHeight="1" x14ac:dyDescent="0.15">
      <c r="B46" s="341"/>
      <c r="C46" s="326"/>
      <c r="D46" s="402">
        <v>40541</v>
      </c>
      <c r="E46" s="377"/>
      <c r="F46" s="377"/>
      <c r="G46" s="377"/>
      <c r="H46" s="377">
        <v>155</v>
      </c>
      <c r="I46" s="377"/>
      <c r="J46" s="377"/>
      <c r="K46" s="377"/>
      <c r="L46" s="342">
        <v>103</v>
      </c>
      <c r="M46" s="377"/>
      <c r="N46" s="377"/>
      <c r="O46" s="377"/>
      <c r="P46" s="342">
        <v>586</v>
      </c>
      <c r="Q46" s="320"/>
      <c r="R46" s="320"/>
      <c r="S46" s="320"/>
      <c r="T46" s="320"/>
      <c r="U46" s="320"/>
      <c r="V46" s="320"/>
      <c r="W46" s="320"/>
      <c r="X46" s="320"/>
      <c r="Y46" s="320"/>
    </row>
    <row r="47" spans="1:25" ht="12.75" customHeight="1" x14ac:dyDescent="0.15"/>
    <row r="48" spans="1:25" ht="12.75" customHeight="1" x14ac:dyDescent="0.15"/>
    <row r="49" ht="12.75" customHeight="1" x14ac:dyDescent="0.15"/>
  </sheetData>
  <phoneticPr fontId="5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U40"/>
  <sheetViews>
    <sheetView zoomScale="75" workbookViewId="0"/>
  </sheetViews>
  <sheetFormatPr defaultColWidth="7.5" defaultRowHeight="12" x14ac:dyDescent="0.15"/>
  <cols>
    <col min="1" max="1" width="0.75" style="317" customWidth="1"/>
    <col min="2" max="2" width="3.875" style="317" customWidth="1"/>
    <col min="3" max="3" width="8" style="317" customWidth="1"/>
    <col min="4" max="4" width="2.875" style="317" customWidth="1"/>
    <col min="5" max="5" width="7.125" style="317" customWidth="1"/>
    <col min="6" max="7" width="7.625" style="317" customWidth="1"/>
    <col min="8" max="8" width="9.125" style="317" customWidth="1"/>
    <col min="9" max="9" width="7" style="317" customWidth="1"/>
    <col min="10" max="11" width="7.625" style="317" customWidth="1"/>
    <col min="12" max="12" width="9.125" style="317" customWidth="1"/>
    <col min="13" max="13" width="6.75" style="317" customWidth="1"/>
    <col min="14" max="15" width="7.625" style="317" customWidth="1"/>
    <col min="16" max="16" width="9.125" style="317" customWidth="1"/>
    <col min="17" max="17" width="6.5" style="317" customWidth="1"/>
    <col min="18" max="19" width="7.625" style="317" customWidth="1"/>
    <col min="20" max="20" width="9.125" style="317" customWidth="1"/>
    <col min="21" max="16384" width="7.5" style="317"/>
  </cols>
  <sheetData>
    <row r="1" spans="1:21" ht="15" customHeight="1" x14ac:dyDescent="0.15">
      <c r="B1" s="375" t="s">
        <v>231</v>
      </c>
      <c r="C1" s="376"/>
      <c r="D1" s="376"/>
    </row>
    <row r="2" spans="1:21" ht="12.75" customHeight="1" x14ac:dyDescent="0.15">
      <c r="B2" s="317" t="s">
        <v>346</v>
      </c>
      <c r="C2" s="322"/>
      <c r="D2" s="322"/>
    </row>
    <row r="3" spans="1:21" ht="12.75" customHeight="1" x14ac:dyDescent="0.15">
      <c r="B3" s="322"/>
      <c r="C3" s="322"/>
      <c r="D3" s="322"/>
      <c r="T3" s="378" t="s">
        <v>117</v>
      </c>
    </row>
    <row r="4" spans="1:21" ht="3.75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</row>
    <row r="5" spans="1:21" ht="11.25" customHeight="1" x14ac:dyDescent="0.15">
      <c r="A5" s="328"/>
      <c r="B5" s="350"/>
      <c r="C5" s="513" t="s">
        <v>347</v>
      </c>
      <c r="D5" s="514"/>
      <c r="E5" s="515" t="s">
        <v>348</v>
      </c>
      <c r="F5" s="516"/>
      <c r="G5" s="516"/>
      <c r="H5" s="514"/>
      <c r="I5" s="515" t="s">
        <v>349</v>
      </c>
      <c r="J5" s="516"/>
      <c r="K5" s="516"/>
      <c r="L5" s="514"/>
      <c r="M5" s="515" t="s">
        <v>235</v>
      </c>
      <c r="N5" s="516"/>
      <c r="O5" s="516"/>
      <c r="P5" s="514"/>
      <c r="Q5" s="515" t="s">
        <v>236</v>
      </c>
      <c r="R5" s="516"/>
      <c r="S5" s="516"/>
      <c r="T5" s="514"/>
    </row>
    <row r="6" spans="1:21" ht="11.25" customHeight="1" x14ac:dyDescent="0.15">
      <c r="A6" s="328"/>
      <c r="B6" s="517" t="s">
        <v>350</v>
      </c>
      <c r="C6" s="516"/>
      <c r="D6" s="514"/>
      <c r="E6" s="518" t="s">
        <v>351</v>
      </c>
      <c r="F6" s="518" t="s">
        <v>352</v>
      </c>
      <c r="G6" s="519" t="s">
        <v>353</v>
      </c>
      <c r="H6" s="518" t="s">
        <v>128</v>
      </c>
      <c r="I6" s="518" t="s">
        <v>163</v>
      </c>
      <c r="J6" s="518" t="s">
        <v>126</v>
      </c>
      <c r="K6" s="519" t="s">
        <v>194</v>
      </c>
      <c r="L6" s="518" t="s">
        <v>128</v>
      </c>
      <c r="M6" s="518" t="s">
        <v>163</v>
      </c>
      <c r="N6" s="518" t="s">
        <v>126</v>
      </c>
      <c r="O6" s="519" t="s">
        <v>194</v>
      </c>
      <c r="P6" s="518" t="s">
        <v>128</v>
      </c>
      <c r="Q6" s="518" t="s">
        <v>163</v>
      </c>
      <c r="R6" s="518" t="s">
        <v>126</v>
      </c>
      <c r="S6" s="519" t="s">
        <v>194</v>
      </c>
      <c r="T6" s="518" t="s">
        <v>128</v>
      </c>
    </row>
    <row r="7" spans="1:21" ht="11.25" customHeight="1" x14ac:dyDescent="0.15">
      <c r="A7" s="328"/>
      <c r="B7" s="346" t="s">
        <v>95</v>
      </c>
      <c r="C7" s="347">
        <v>19</v>
      </c>
      <c r="D7" s="348" t="s">
        <v>96</v>
      </c>
      <c r="E7" s="350">
        <v>851</v>
      </c>
      <c r="F7" s="350">
        <v>1433</v>
      </c>
      <c r="G7" s="350">
        <v>1098</v>
      </c>
      <c r="H7" s="350">
        <v>2860009</v>
      </c>
      <c r="I7" s="350">
        <v>420</v>
      </c>
      <c r="J7" s="350">
        <v>701</v>
      </c>
      <c r="K7" s="350">
        <v>534</v>
      </c>
      <c r="L7" s="350">
        <v>5429920</v>
      </c>
      <c r="M7" s="350">
        <v>893</v>
      </c>
      <c r="N7" s="350">
        <v>1449</v>
      </c>
      <c r="O7" s="350">
        <v>1146</v>
      </c>
      <c r="P7" s="350">
        <v>4591518</v>
      </c>
      <c r="Q7" s="350">
        <v>779</v>
      </c>
      <c r="R7" s="350">
        <v>1208</v>
      </c>
      <c r="S7" s="350">
        <v>954</v>
      </c>
      <c r="T7" s="350">
        <v>6018154</v>
      </c>
      <c r="U7" s="320"/>
    </row>
    <row r="8" spans="1:21" ht="11.25" customHeight="1" x14ac:dyDescent="0.15">
      <c r="A8" s="328"/>
      <c r="B8" s="352"/>
      <c r="C8" s="320">
        <v>20</v>
      </c>
      <c r="D8" s="328"/>
      <c r="E8" s="354">
        <v>735</v>
      </c>
      <c r="F8" s="354">
        <v>1323</v>
      </c>
      <c r="G8" s="354">
        <v>1074</v>
      </c>
      <c r="H8" s="354">
        <v>2617841</v>
      </c>
      <c r="I8" s="354">
        <v>420</v>
      </c>
      <c r="J8" s="354">
        <v>788</v>
      </c>
      <c r="K8" s="354">
        <v>611</v>
      </c>
      <c r="L8" s="354">
        <v>4711395</v>
      </c>
      <c r="M8" s="354">
        <v>772</v>
      </c>
      <c r="N8" s="354">
        <v>1420</v>
      </c>
      <c r="O8" s="354">
        <v>1119</v>
      </c>
      <c r="P8" s="354">
        <v>4186346</v>
      </c>
      <c r="Q8" s="354">
        <v>693</v>
      </c>
      <c r="R8" s="354">
        <v>1229</v>
      </c>
      <c r="S8" s="354">
        <v>988</v>
      </c>
      <c r="T8" s="354">
        <v>5267000</v>
      </c>
      <c r="U8" s="320"/>
    </row>
    <row r="9" spans="1:21" ht="11.25" customHeight="1" x14ac:dyDescent="0.15">
      <c r="A9" s="328"/>
      <c r="B9" s="356"/>
      <c r="C9" s="326">
        <v>21</v>
      </c>
      <c r="D9" s="342"/>
      <c r="E9" s="358">
        <v>714</v>
      </c>
      <c r="F9" s="358">
        <v>1365</v>
      </c>
      <c r="G9" s="358">
        <v>885</v>
      </c>
      <c r="H9" s="358">
        <v>3085597</v>
      </c>
      <c r="I9" s="358">
        <v>380</v>
      </c>
      <c r="J9" s="358">
        <v>630</v>
      </c>
      <c r="K9" s="358">
        <v>479</v>
      </c>
      <c r="L9" s="358">
        <v>5306157</v>
      </c>
      <c r="M9" s="358">
        <v>740</v>
      </c>
      <c r="N9" s="358">
        <v>1313</v>
      </c>
      <c r="O9" s="358">
        <v>923</v>
      </c>
      <c r="P9" s="358">
        <v>4941826</v>
      </c>
      <c r="Q9" s="358">
        <v>662</v>
      </c>
      <c r="R9" s="358">
        <v>1050</v>
      </c>
      <c r="S9" s="358">
        <v>815</v>
      </c>
      <c r="T9" s="358">
        <v>5971616</v>
      </c>
      <c r="U9" s="320"/>
    </row>
    <row r="10" spans="1:21" ht="11.25" customHeight="1" x14ac:dyDescent="0.15">
      <c r="A10" s="328"/>
      <c r="B10" s="409">
        <v>22</v>
      </c>
      <c r="C10" s="355">
        <v>4</v>
      </c>
      <c r="D10" s="360"/>
      <c r="E10" s="354">
        <v>767</v>
      </c>
      <c r="F10" s="354">
        <v>935</v>
      </c>
      <c r="G10" s="354">
        <v>848</v>
      </c>
      <c r="H10" s="354">
        <v>230491</v>
      </c>
      <c r="I10" s="354">
        <v>420</v>
      </c>
      <c r="J10" s="354">
        <v>536</v>
      </c>
      <c r="K10" s="354">
        <v>468</v>
      </c>
      <c r="L10" s="354">
        <v>463102</v>
      </c>
      <c r="M10" s="354">
        <v>819</v>
      </c>
      <c r="N10" s="354">
        <v>987</v>
      </c>
      <c r="O10" s="354">
        <v>889</v>
      </c>
      <c r="P10" s="354">
        <v>372302</v>
      </c>
      <c r="Q10" s="354">
        <v>767</v>
      </c>
      <c r="R10" s="354">
        <v>914</v>
      </c>
      <c r="S10" s="354">
        <v>834</v>
      </c>
      <c r="T10" s="354">
        <v>445976</v>
      </c>
      <c r="U10" s="320"/>
    </row>
    <row r="11" spans="1:21" ht="11.25" customHeight="1" x14ac:dyDescent="0.15">
      <c r="A11" s="328"/>
      <c r="B11" s="409"/>
      <c r="C11" s="355">
        <v>5</v>
      </c>
      <c r="D11" s="360"/>
      <c r="E11" s="354">
        <v>872</v>
      </c>
      <c r="F11" s="354">
        <v>1029</v>
      </c>
      <c r="G11" s="354">
        <v>950</v>
      </c>
      <c r="H11" s="354">
        <v>210915</v>
      </c>
      <c r="I11" s="354">
        <v>462</v>
      </c>
      <c r="J11" s="354">
        <v>572</v>
      </c>
      <c r="K11" s="354">
        <v>508</v>
      </c>
      <c r="L11" s="354">
        <v>476102</v>
      </c>
      <c r="M11" s="354">
        <v>903</v>
      </c>
      <c r="N11" s="354">
        <v>1061</v>
      </c>
      <c r="O11" s="354">
        <v>979</v>
      </c>
      <c r="P11" s="354">
        <v>406999</v>
      </c>
      <c r="Q11" s="354">
        <v>840</v>
      </c>
      <c r="R11" s="354">
        <v>998</v>
      </c>
      <c r="S11" s="354">
        <v>908</v>
      </c>
      <c r="T11" s="354">
        <v>457396</v>
      </c>
      <c r="U11" s="320"/>
    </row>
    <row r="12" spans="1:21" ht="11.25" customHeight="1" x14ac:dyDescent="0.15">
      <c r="A12" s="328"/>
      <c r="B12" s="409"/>
      <c r="C12" s="355">
        <v>6</v>
      </c>
      <c r="D12" s="360"/>
      <c r="E12" s="354">
        <v>893</v>
      </c>
      <c r="F12" s="354">
        <v>1124</v>
      </c>
      <c r="G12" s="354">
        <v>992</v>
      </c>
      <c r="H12" s="354">
        <v>245897</v>
      </c>
      <c r="I12" s="354">
        <v>483</v>
      </c>
      <c r="J12" s="354">
        <v>662</v>
      </c>
      <c r="K12" s="354">
        <v>566</v>
      </c>
      <c r="L12" s="354">
        <v>487262</v>
      </c>
      <c r="M12" s="354">
        <v>924</v>
      </c>
      <c r="N12" s="354">
        <v>1155</v>
      </c>
      <c r="O12" s="354">
        <v>1032</v>
      </c>
      <c r="P12" s="354">
        <v>362938</v>
      </c>
      <c r="Q12" s="354">
        <v>840</v>
      </c>
      <c r="R12" s="354">
        <v>1050</v>
      </c>
      <c r="S12" s="354">
        <v>937</v>
      </c>
      <c r="T12" s="354">
        <v>439848</v>
      </c>
      <c r="U12" s="320"/>
    </row>
    <row r="13" spans="1:21" ht="11.25" customHeight="1" x14ac:dyDescent="0.15">
      <c r="A13" s="328"/>
      <c r="B13" s="409"/>
      <c r="C13" s="355">
        <v>7</v>
      </c>
      <c r="D13" s="360"/>
      <c r="E13" s="354">
        <v>893</v>
      </c>
      <c r="F13" s="354">
        <v>1103</v>
      </c>
      <c r="G13" s="354">
        <v>1001</v>
      </c>
      <c r="H13" s="354">
        <v>175783</v>
      </c>
      <c r="I13" s="354">
        <v>473</v>
      </c>
      <c r="J13" s="354">
        <v>630</v>
      </c>
      <c r="K13" s="354">
        <v>569</v>
      </c>
      <c r="L13" s="354">
        <v>348218</v>
      </c>
      <c r="M13" s="354">
        <v>924</v>
      </c>
      <c r="N13" s="354">
        <v>1134</v>
      </c>
      <c r="O13" s="354">
        <v>1021</v>
      </c>
      <c r="P13" s="354">
        <v>311297</v>
      </c>
      <c r="Q13" s="354">
        <v>819</v>
      </c>
      <c r="R13" s="354">
        <v>1019</v>
      </c>
      <c r="S13" s="354">
        <v>911</v>
      </c>
      <c r="T13" s="354">
        <v>312488</v>
      </c>
      <c r="U13" s="320"/>
    </row>
    <row r="14" spans="1:21" ht="11.25" customHeight="1" x14ac:dyDescent="0.15">
      <c r="A14" s="320"/>
      <c r="B14" s="409"/>
      <c r="C14" s="355">
        <v>8</v>
      </c>
      <c r="D14" s="355"/>
      <c r="E14" s="353">
        <v>881.89499999999998</v>
      </c>
      <c r="F14" s="353">
        <v>1102.5</v>
      </c>
      <c r="G14" s="353">
        <v>1000.7773781406804</v>
      </c>
      <c r="H14" s="353">
        <v>228733.1</v>
      </c>
      <c r="I14" s="353">
        <v>451.5</v>
      </c>
      <c r="J14" s="353">
        <v>588</v>
      </c>
      <c r="K14" s="353">
        <v>531.39339919040356</v>
      </c>
      <c r="L14" s="353">
        <v>427581</v>
      </c>
      <c r="M14" s="353">
        <v>924</v>
      </c>
      <c r="N14" s="353">
        <v>1134</v>
      </c>
      <c r="O14" s="353">
        <v>1044.5957728799613</v>
      </c>
      <c r="P14" s="353">
        <v>408148.9</v>
      </c>
      <c r="Q14" s="353">
        <v>787.5</v>
      </c>
      <c r="R14" s="353">
        <v>1018.5</v>
      </c>
      <c r="S14" s="353">
        <v>881.65259941325155</v>
      </c>
      <c r="T14" s="354">
        <v>424927.4</v>
      </c>
      <c r="U14" s="320"/>
    </row>
    <row r="15" spans="1:21" ht="11.25" customHeight="1" x14ac:dyDescent="0.15">
      <c r="A15" s="328"/>
      <c r="B15" s="409"/>
      <c r="C15" s="355">
        <v>9</v>
      </c>
      <c r="D15" s="360"/>
      <c r="E15" s="354">
        <v>966</v>
      </c>
      <c r="F15" s="354">
        <v>1260</v>
      </c>
      <c r="G15" s="354">
        <v>1106.4921922200549</v>
      </c>
      <c r="H15" s="354">
        <v>250640.2</v>
      </c>
      <c r="I15" s="354">
        <v>483</v>
      </c>
      <c r="J15" s="354">
        <v>651</v>
      </c>
      <c r="K15" s="354">
        <v>567.59336160992939</v>
      </c>
      <c r="L15" s="354">
        <v>470883</v>
      </c>
      <c r="M15" s="354">
        <v>997.5</v>
      </c>
      <c r="N15" s="354">
        <v>1281</v>
      </c>
      <c r="O15" s="354">
        <v>1135.7901721618477</v>
      </c>
      <c r="P15" s="354">
        <v>400941.4</v>
      </c>
      <c r="Q15" s="354">
        <v>871.5</v>
      </c>
      <c r="R15" s="354">
        <v>1102.5</v>
      </c>
      <c r="S15" s="354">
        <v>971.03446004408863</v>
      </c>
      <c r="T15" s="354">
        <v>463731</v>
      </c>
      <c r="U15" s="320"/>
    </row>
    <row r="16" spans="1:21" ht="11.25" customHeight="1" x14ac:dyDescent="0.15">
      <c r="A16" s="320"/>
      <c r="B16" s="409"/>
      <c r="C16" s="355">
        <v>10</v>
      </c>
      <c r="D16" s="360"/>
      <c r="E16" s="354">
        <v>840</v>
      </c>
      <c r="F16" s="354">
        <v>1123.5</v>
      </c>
      <c r="G16" s="354">
        <v>1014.4334875123188</v>
      </c>
      <c r="H16" s="354">
        <v>250899.6</v>
      </c>
      <c r="I16" s="354">
        <v>441</v>
      </c>
      <c r="J16" s="354">
        <v>577.5</v>
      </c>
      <c r="K16" s="354">
        <v>515.71937148887991</v>
      </c>
      <c r="L16" s="354">
        <v>480410.19999999995</v>
      </c>
      <c r="M16" s="354">
        <v>882</v>
      </c>
      <c r="N16" s="354">
        <v>1155</v>
      </c>
      <c r="O16" s="354">
        <v>1036.0305682835112</v>
      </c>
      <c r="P16" s="354">
        <v>443918.3000000001</v>
      </c>
      <c r="Q16" s="354">
        <v>787.5</v>
      </c>
      <c r="R16" s="354">
        <v>1029</v>
      </c>
      <c r="S16" s="354">
        <v>918.620388003524</v>
      </c>
      <c r="T16" s="354">
        <v>513545.20000000007</v>
      </c>
      <c r="U16" s="320"/>
    </row>
    <row r="17" spans="1:21" ht="11.25" customHeight="1" x14ac:dyDescent="0.15">
      <c r="A17" s="320"/>
      <c r="B17" s="409"/>
      <c r="C17" s="355">
        <v>11</v>
      </c>
      <c r="D17" s="360"/>
      <c r="E17" s="354">
        <v>819</v>
      </c>
      <c r="F17" s="354">
        <v>1008</v>
      </c>
      <c r="G17" s="354">
        <v>925.41019167309094</v>
      </c>
      <c r="H17" s="354">
        <v>333265.2</v>
      </c>
      <c r="I17" s="354">
        <v>441</v>
      </c>
      <c r="J17" s="354">
        <v>572.25</v>
      </c>
      <c r="K17" s="354">
        <v>488.34277934161264</v>
      </c>
      <c r="L17" s="354">
        <v>578685.19999999995</v>
      </c>
      <c r="M17" s="354">
        <v>861</v>
      </c>
      <c r="N17" s="354">
        <v>1094.1000000000001</v>
      </c>
      <c r="O17" s="360">
        <v>959.89612048297022</v>
      </c>
      <c r="P17" s="354">
        <v>529610.69999999995</v>
      </c>
      <c r="Q17" s="354">
        <v>787.5</v>
      </c>
      <c r="R17" s="354">
        <v>997.5</v>
      </c>
      <c r="S17" s="354">
        <v>868.5875179359324</v>
      </c>
      <c r="T17" s="354">
        <v>635518.6</v>
      </c>
      <c r="U17" s="320"/>
    </row>
    <row r="18" spans="1:21" ht="11.25" customHeight="1" x14ac:dyDescent="0.15">
      <c r="A18" s="320"/>
      <c r="B18" s="520"/>
      <c r="C18" s="359">
        <v>12</v>
      </c>
      <c r="D18" s="361"/>
      <c r="E18" s="358">
        <v>892.5</v>
      </c>
      <c r="F18" s="359">
        <v>1207.5</v>
      </c>
      <c r="G18" s="361">
        <v>1018.0519702552867</v>
      </c>
      <c r="H18" s="358">
        <v>322670.2</v>
      </c>
      <c r="I18" s="358">
        <v>430.5</v>
      </c>
      <c r="J18" s="358">
        <v>577.5</v>
      </c>
      <c r="K18" s="358">
        <v>488.89095502244083</v>
      </c>
      <c r="L18" s="358">
        <v>549925.1</v>
      </c>
      <c r="M18" s="358">
        <v>924</v>
      </c>
      <c r="N18" s="358">
        <v>1207.5</v>
      </c>
      <c r="O18" s="358">
        <v>1026.3417818620164</v>
      </c>
      <c r="P18" s="358">
        <v>441782.89999999991</v>
      </c>
      <c r="Q18" s="358">
        <v>871.5</v>
      </c>
      <c r="R18" s="358">
        <v>1134</v>
      </c>
      <c r="S18" s="358">
        <v>952.03407225852493</v>
      </c>
      <c r="T18" s="361">
        <v>603348.89999999979</v>
      </c>
      <c r="U18" s="320"/>
    </row>
    <row r="19" spans="1:21" ht="11.25" customHeight="1" x14ac:dyDescent="0.15">
      <c r="A19" s="328"/>
      <c r="B19" s="521"/>
      <c r="C19" s="522">
        <v>40513</v>
      </c>
      <c r="D19" s="360"/>
      <c r="E19" s="354">
        <v>903</v>
      </c>
      <c r="F19" s="354">
        <v>987</v>
      </c>
      <c r="G19" s="354">
        <v>949.85712670194971</v>
      </c>
      <c r="H19" s="354">
        <v>16768.099999999999</v>
      </c>
      <c r="I19" s="354">
        <v>450.03000000000003</v>
      </c>
      <c r="J19" s="354">
        <v>485.94000000000005</v>
      </c>
      <c r="K19" s="354">
        <v>474.48910657469611</v>
      </c>
      <c r="L19" s="354">
        <v>30663.9</v>
      </c>
      <c r="M19" s="354">
        <v>924</v>
      </c>
      <c r="N19" s="354">
        <v>1018.5</v>
      </c>
      <c r="O19" s="354">
        <v>960.67855230903604</v>
      </c>
      <c r="P19" s="354">
        <v>14297.6</v>
      </c>
      <c r="Q19" s="354">
        <v>871.5</v>
      </c>
      <c r="R19" s="354">
        <v>945</v>
      </c>
      <c r="S19" s="354">
        <v>914.62535969824262</v>
      </c>
      <c r="T19" s="354">
        <v>27047.599999999999</v>
      </c>
      <c r="U19" s="320"/>
    </row>
    <row r="20" spans="1:21" ht="11.25" customHeight="1" x14ac:dyDescent="0.15">
      <c r="A20" s="328"/>
      <c r="B20" s="409"/>
      <c r="C20" s="522">
        <v>40514</v>
      </c>
      <c r="D20" s="360" t="s">
        <v>97</v>
      </c>
      <c r="E20" s="354">
        <v>903</v>
      </c>
      <c r="F20" s="354">
        <v>997.5</v>
      </c>
      <c r="G20" s="354">
        <v>944.92461975258561</v>
      </c>
      <c r="H20" s="354">
        <v>13218.5</v>
      </c>
      <c r="I20" s="354">
        <v>451.5</v>
      </c>
      <c r="J20" s="354">
        <v>483</v>
      </c>
      <c r="K20" s="354">
        <v>477.62937731196058</v>
      </c>
      <c r="L20" s="354">
        <v>24461.8</v>
      </c>
      <c r="M20" s="354">
        <v>924</v>
      </c>
      <c r="N20" s="354">
        <v>1018.5</v>
      </c>
      <c r="O20" s="354">
        <v>961.54274438102038</v>
      </c>
      <c r="P20" s="354">
        <v>11505.4</v>
      </c>
      <c r="Q20" s="354">
        <v>871.5</v>
      </c>
      <c r="R20" s="354">
        <v>945</v>
      </c>
      <c r="S20" s="354">
        <v>903.81204667758527</v>
      </c>
      <c r="T20" s="354">
        <v>26567.7</v>
      </c>
      <c r="U20" s="320"/>
    </row>
    <row r="21" spans="1:21" ht="11.25" customHeight="1" x14ac:dyDescent="0.15">
      <c r="A21" s="328"/>
      <c r="B21" s="409"/>
      <c r="C21" s="522">
        <v>40515</v>
      </c>
      <c r="D21" s="360" t="s">
        <v>97</v>
      </c>
      <c r="E21" s="354">
        <v>903</v>
      </c>
      <c r="F21" s="354">
        <v>997.5</v>
      </c>
      <c r="G21" s="354">
        <v>946.26876880273255</v>
      </c>
      <c r="H21" s="354">
        <v>12718.5</v>
      </c>
      <c r="I21" s="354">
        <v>483</v>
      </c>
      <c r="J21" s="354">
        <v>514.5</v>
      </c>
      <c r="K21" s="354">
        <v>494.67412188531989</v>
      </c>
      <c r="L21" s="354">
        <v>25708</v>
      </c>
      <c r="M21" s="354">
        <v>924</v>
      </c>
      <c r="N21" s="354">
        <v>1018.5</v>
      </c>
      <c r="O21" s="354">
        <v>951.89721635485762</v>
      </c>
      <c r="P21" s="354">
        <v>23192.1</v>
      </c>
      <c r="Q21" s="354">
        <v>871.5</v>
      </c>
      <c r="R21" s="354">
        <v>945</v>
      </c>
      <c r="S21" s="354">
        <v>909.11019579179424</v>
      </c>
      <c r="T21" s="354">
        <v>31858.5</v>
      </c>
      <c r="U21" s="320"/>
    </row>
    <row r="22" spans="1:21" ht="11.25" customHeight="1" x14ac:dyDescent="0.15">
      <c r="A22" s="328"/>
      <c r="B22" s="409"/>
      <c r="C22" s="522">
        <v>40518</v>
      </c>
      <c r="D22" s="360" t="s">
        <v>97</v>
      </c>
      <c r="E22" s="354">
        <v>892.5</v>
      </c>
      <c r="F22" s="354">
        <v>997.5</v>
      </c>
      <c r="G22" s="354">
        <v>951.62388122565028</v>
      </c>
      <c r="H22" s="354">
        <v>20774.2</v>
      </c>
      <c r="I22" s="354">
        <v>462</v>
      </c>
      <c r="J22" s="354">
        <v>535.5</v>
      </c>
      <c r="K22" s="354">
        <v>493.81399808056898</v>
      </c>
      <c r="L22" s="354">
        <v>42011.9</v>
      </c>
      <c r="M22" s="354">
        <v>924</v>
      </c>
      <c r="N22" s="354">
        <v>1029.21</v>
      </c>
      <c r="O22" s="354">
        <v>968.48260759900108</v>
      </c>
      <c r="P22" s="354">
        <v>35520</v>
      </c>
      <c r="Q22" s="354">
        <v>882</v>
      </c>
      <c r="R22" s="354">
        <v>976.5</v>
      </c>
      <c r="S22" s="354">
        <v>919.61745161897466</v>
      </c>
      <c r="T22" s="354">
        <v>52385.599999999999</v>
      </c>
      <c r="U22" s="320"/>
    </row>
    <row r="23" spans="1:21" ht="11.25" customHeight="1" x14ac:dyDescent="0.15">
      <c r="A23" s="328"/>
      <c r="B23" s="409"/>
      <c r="C23" s="522">
        <v>40519</v>
      </c>
      <c r="D23" s="360" t="s">
        <v>97</v>
      </c>
      <c r="E23" s="354">
        <v>913.5</v>
      </c>
      <c r="F23" s="354">
        <v>987</v>
      </c>
      <c r="G23" s="354">
        <v>956.57900166389368</v>
      </c>
      <c r="H23" s="354">
        <v>6795.9</v>
      </c>
      <c r="I23" s="354">
        <v>430.5</v>
      </c>
      <c r="J23" s="354">
        <v>483</v>
      </c>
      <c r="K23" s="354">
        <v>459.52949955834418</v>
      </c>
      <c r="L23" s="354">
        <v>17093.5</v>
      </c>
      <c r="M23" s="354">
        <v>924</v>
      </c>
      <c r="N23" s="354">
        <v>1018.5</v>
      </c>
      <c r="O23" s="354">
        <v>965.97519570151508</v>
      </c>
      <c r="P23" s="354">
        <v>9114.7999999999993</v>
      </c>
      <c r="Q23" s="354">
        <v>871.5</v>
      </c>
      <c r="R23" s="354">
        <v>976.5</v>
      </c>
      <c r="S23" s="354">
        <v>916.82327096266454</v>
      </c>
      <c r="T23" s="354">
        <v>15103.7</v>
      </c>
      <c r="U23" s="320"/>
    </row>
    <row r="24" spans="1:21" ht="11.25" customHeight="1" x14ac:dyDescent="0.15">
      <c r="A24" s="328"/>
      <c r="B24" s="409"/>
      <c r="C24" s="522">
        <v>40520</v>
      </c>
      <c r="D24" s="360" t="s">
        <v>97</v>
      </c>
      <c r="E24" s="354">
        <v>903</v>
      </c>
      <c r="F24" s="354">
        <v>976.5</v>
      </c>
      <c r="G24" s="354">
        <v>943.93013899048992</v>
      </c>
      <c r="H24" s="354">
        <v>11797.6</v>
      </c>
      <c r="I24" s="354">
        <v>430.5</v>
      </c>
      <c r="J24" s="354">
        <v>493.5</v>
      </c>
      <c r="K24" s="354">
        <v>469.01444408726411</v>
      </c>
      <c r="L24" s="354">
        <v>24564.6</v>
      </c>
      <c r="M24" s="354">
        <v>924</v>
      </c>
      <c r="N24" s="354">
        <v>1029</v>
      </c>
      <c r="O24" s="354">
        <v>965.01690735847001</v>
      </c>
      <c r="P24" s="354">
        <v>20315.7</v>
      </c>
      <c r="Q24" s="354">
        <v>871.5</v>
      </c>
      <c r="R24" s="354">
        <v>966</v>
      </c>
      <c r="S24" s="354">
        <v>920.49982327695045</v>
      </c>
      <c r="T24" s="354">
        <v>23213.9</v>
      </c>
      <c r="U24" s="320"/>
    </row>
    <row r="25" spans="1:21" ht="11.25" customHeight="1" x14ac:dyDescent="0.15">
      <c r="A25" s="328"/>
      <c r="B25" s="409"/>
      <c r="C25" s="522">
        <v>40521</v>
      </c>
      <c r="D25" s="360" t="s">
        <v>97</v>
      </c>
      <c r="E25" s="354">
        <v>892.5</v>
      </c>
      <c r="F25" s="354">
        <v>997.5</v>
      </c>
      <c r="G25" s="354">
        <v>936.47360892977292</v>
      </c>
      <c r="H25" s="354">
        <v>10352.799999999999</v>
      </c>
      <c r="I25" s="354">
        <v>430.5</v>
      </c>
      <c r="J25" s="354">
        <v>504</v>
      </c>
      <c r="K25" s="354">
        <v>477.46151059833664</v>
      </c>
      <c r="L25" s="354">
        <v>16055.5</v>
      </c>
      <c r="M25" s="354">
        <v>924</v>
      </c>
      <c r="N25" s="354">
        <v>1039.5</v>
      </c>
      <c r="O25" s="354">
        <v>973.38411836314276</v>
      </c>
      <c r="P25" s="354">
        <v>11022.1</v>
      </c>
      <c r="Q25" s="354">
        <v>871.5</v>
      </c>
      <c r="R25" s="354">
        <v>966</v>
      </c>
      <c r="S25" s="354">
        <v>935.5422947835483</v>
      </c>
      <c r="T25" s="354">
        <v>14781.2</v>
      </c>
      <c r="U25" s="320"/>
    </row>
    <row r="26" spans="1:21" ht="11.25" customHeight="1" x14ac:dyDescent="0.15">
      <c r="A26" s="328"/>
      <c r="B26" s="409"/>
      <c r="C26" s="522">
        <v>40522</v>
      </c>
      <c r="D26" s="360" t="s">
        <v>97</v>
      </c>
      <c r="E26" s="354">
        <v>892.5</v>
      </c>
      <c r="F26" s="354">
        <v>997.5</v>
      </c>
      <c r="G26" s="354">
        <v>946.4582967790451</v>
      </c>
      <c r="H26" s="354">
        <v>13202.7</v>
      </c>
      <c r="I26" s="354">
        <v>462</v>
      </c>
      <c r="J26" s="354">
        <v>525</v>
      </c>
      <c r="K26" s="354">
        <v>493.85739996968761</v>
      </c>
      <c r="L26" s="354">
        <v>23811</v>
      </c>
      <c r="M26" s="354">
        <v>945</v>
      </c>
      <c r="N26" s="354">
        <v>1050</v>
      </c>
      <c r="O26" s="354">
        <v>989.69525520290847</v>
      </c>
      <c r="P26" s="354">
        <v>15612</v>
      </c>
      <c r="Q26" s="354">
        <v>892.5</v>
      </c>
      <c r="R26" s="354">
        <v>976.5</v>
      </c>
      <c r="S26" s="354">
        <v>930.24276984061419</v>
      </c>
      <c r="T26" s="354">
        <v>21878.1</v>
      </c>
      <c r="U26" s="320"/>
    </row>
    <row r="27" spans="1:21" ht="11.25" customHeight="1" x14ac:dyDescent="0.15">
      <c r="A27" s="328"/>
      <c r="B27" s="409"/>
      <c r="C27" s="522">
        <v>40525</v>
      </c>
      <c r="D27" s="360" t="s">
        <v>97</v>
      </c>
      <c r="E27" s="354">
        <v>903</v>
      </c>
      <c r="F27" s="354">
        <v>1008</v>
      </c>
      <c r="G27" s="354">
        <v>959.2405389544474</v>
      </c>
      <c r="H27" s="354">
        <v>32127</v>
      </c>
      <c r="I27" s="354">
        <v>462</v>
      </c>
      <c r="J27" s="354">
        <v>525</v>
      </c>
      <c r="K27" s="354">
        <v>491.23229579948361</v>
      </c>
      <c r="L27" s="354">
        <v>53297.7</v>
      </c>
      <c r="M27" s="354">
        <v>945</v>
      </c>
      <c r="N27" s="354">
        <v>1060.5</v>
      </c>
      <c r="O27" s="354">
        <v>1003.3861265900213</v>
      </c>
      <c r="P27" s="354">
        <v>52625.5</v>
      </c>
      <c r="Q27" s="354">
        <v>892.5</v>
      </c>
      <c r="R27" s="354">
        <v>987</v>
      </c>
      <c r="S27" s="354">
        <v>931.75765867087443</v>
      </c>
      <c r="T27" s="354">
        <v>67303.899999999994</v>
      </c>
      <c r="U27" s="320"/>
    </row>
    <row r="28" spans="1:21" ht="11.25" customHeight="1" x14ac:dyDescent="0.15">
      <c r="A28" s="328"/>
      <c r="B28" s="409"/>
      <c r="C28" s="522">
        <v>40526</v>
      </c>
      <c r="D28" s="360" t="s">
        <v>97</v>
      </c>
      <c r="E28" s="354">
        <v>924</v>
      </c>
      <c r="F28" s="354">
        <v>1029</v>
      </c>
      <c r="G28" s="354">
        <v>975.76384292586397</v>
      </c>
      <c r="H28" s="354">
        <v>7904.1</v>
      </c>
      <c r="I28" s="354">
        <v>462</v>
      </c>
      <c r="J28" s="354">
        <v>546</v>
      </c>
      <c r="K28" s="354">
        <v>493.9329988380693</v>
      </c>
      <c r="L28" s="354">
        <v>14583.7</v>
      </c>
      <c r="M28" s="354">
        <v>945</v>
      </c>
      <c r="N28" s="354">
        <v>1081.5</v>
      </c>
      <c r="O28" s="354">
        <v>993.84128703186138</v>
      </c>
      <c r="P28" s="354">
        <v>13436.5</v>
      </c>
      <c r="Q28" s="354">
        <v>913.5</v>
      </c>
      <c r="R28" s="354">
        <v>997.5</v>
      </c>
      <c r="S28" s="354">
        <v>949.25486026731448</v>
      </c>
      <c r="T28" s="354">
        <v>15423.4</v>
      </c>
      <c r="U28" s="320"/>
    </row>
    <row r="29" spans="1:21" ht="11.25" customHeight="1" x14ac:dyDescent="0.15">
      <c r="A29" s="328"/>
      <c r="B29" s="409"/>
      <c r="C29" s="522">
        <v>40527</v>
      </c>
      <c r="D29" s="360" t="s">
        <v>97</v>
      </c>
      <c r="E29" s="354">
        <v>924</v>
      </c>
      <c r="F29" s="354">
        <v>1029</v>
      </c>
      <c r="G29" s="354">
        <v>978.09384093113476</v>
      </c>
      <c r="H29" s="354">
        <v>15274.4</v>
      </c>
      <c r="I29" s="354">
        <v>462</v>
      </c>
      <c r="J29" s="354">
        <v>546</v>
      </c>
      <c r="K29" s="354">
        <v>486.90732042118896</v>
      </c>
      <c r="L29" s="354">
        <v>21618.3</v>
      </c>
      <c r="M29" s="354">
        <v>943.95</v>
      </c>
      <c r="N29" s="354">
        <v>1080.45</v>
      </c>
      <c r="O29" s="354">
        <v>1011.4380511510025</v>
      </c>
      <c r="P29" s="354">
        <v>15601</v>
      </c>
      <c r="Q29" s="354">
        <v>913.5</v>
      </c>
      <c r="R29" s="354">
        <v>997.5</v>
      </c>
      <c r="S29" s="354">
        <v>964.82961783439464</v>
      </c>
      <c r="T29" s="354">
        <v>23155.8</v>
      </c>
      <c r="U29" s="320"/>
    </row>
    <row r="30" spans="1:21" ht="11.25" customHeight="1" x14ac:dyDescent="0.15">
      <c r="A30" s="328"/>
      <c r="B30" s="409"/>
      <c r="C30" s="522">
        <v>40528</v>
      </c>
      <c r="D30" s="360" t="s">
        <v>97</v>
      </c>
      <c r="E30" s="354">
        <v>924</v>
      </c>
      <c r="F30" s="354">
        <v>1029</v>
      </c>
      <c r="G30" s="354">
        <v>964.06385185185138</v>
      </c>
      <c r="H30" s="354">
        <v>9919.9</v>
      </c>
      <c r="I30" s="354">
        <v>462</v>
      </c>
      <c r="J30" s="354">
        <v>546</v>
      </c>
      <c r="K30" s="354">
        <v>494.33160271389141</v>
      </c>
      <c r="L30" s="354">
        <v>16551.3</v>
      </c>
      <c r="M30" s="354">
        <v>945</v>
      </c>
      <c r="N30" s="354">
        <v>1060.5</v>
      </c>
      <c r="O30" s="354">
        <v>1006.5531321439221</v>
      </c>
      <c r="P30" s="354">
        <v>13210.6</v>
      </c>
      <c r="Q30" s="354">
        <v>934.5</v>
      </c>
      <c r="R30" s="354">
        <v>1002.75</v>
      </c>
      <c r="S30" s="354">
        <v>967.36304549675015</v>
      </c>
      <c r="T30" s="354">
        <v>19731.7</v>
      </c>
      <c r="U30" s="320"/>
    </row>
    <row r="31" spans="1:21" ht="11.25" customHeight="1" x14ac:dyDescent="0.15">
      <c r="A31" s="328"/>
      <c r="B31" s="409"/>
      <c r="C31" s="522">
        <v>40529</v>
      </c>
      <c r="D31" s="360" t="s">
        <v>97</v>
      </c>
      <c r="E31" s="354">
        <v>913.5</v>
      </c>
      <c r="F31" s="354">
        <v>1029</v>
      </c>
      <c r="G31" s="354">
        <v>968.22854888552831</v>
      </c>
      <c r="H31" s="354">
        <v>6616.9</v>
      </c>
      <c r="I31" s="354">
        <v>472.5</v>
      </c>
      <c r="J31" s="354">
        <v>556.5</v>
      </c>
      <c r="K31" s="354">
        <v>494.3363594149061</v>
      </c>
      <c r="L31" s="354">
        <v>10969.2</v>
      </c>
      <c r="M31" s="354">
        <v>945</v>
      </c>
      <c r="N31" s="354">
        <v>1065.75</v>
      </c>
      <c r="O31" s="354">
        <v>1011.4455133022697</v>
      </c>
      <c r="P31" s="354">
        <v>10104.299999999999</v>
      </c>
      <c r="Q31" s="354">
        <v>945</v>
      </c>
      <c r="R31" s="354">
        <v>1008</v>
      </c>
      <c r="S31" s="354">
        <v>987.42437090468593</v>
      </c>
      <c r="T31" s="354">
        <v>14153.6</v>
      </c>
      <c r="U31" s="320"/>
    </row>
    <row r="32" spans="1:21" ht="11.25" customHeight="1" x14ac:dyDescent="0.15">
      <c r="A32" s="328"/>
      <c r="B32" s="409"/>
      <c r="C32" s="522">
        <v>40532</v>
      </c>
      <c r="D32" s="360" t="s">
        <v>97</v>
      </c>
      <c r="E32" s="354">
        <v>945</v>
      </c>
      <c r="F32" s="354">
        <v>1071</v>
      </c>
      <c r="G32" s="354">
        <v>1004.1187588318417</v>
      </c>
      <c r="H32" s="354">
        <v>27872.6</v>
      </c>
      <c r="I32" s="354">
        <v>483</v>
      </c>
      <c r="J32" s="354">
        <v>577.5</v>
      </c>
      <c r="K32" s="354">
        <v>496.03764413128471</v>
      </c>
      <c r="L32" s="354">
        <v>44442.1</v>
      </c>
      <c r="M32" s="354">
        <v>997.5</v>
      </c>
      <c r="N32" s="354">
        <v>1113</v>
      </c>
      <c r="O32" s="354">
        <v>1045.6189143890306</v>
      </c>
      <c r="P32" s="354">
        <v>41384.199999999997</v>
      </c>
      <c r="Q32" s="354">
        <v>966</v>
      </c>
      <c r="R32" s="354">
        <v>1050</v>
      </c>
      <c r="S32" s="354">
        <v>1007.0407950743917</v>
      </c>
      <c r="T32" s="354">
        <v>48197.4</v>
      </c>
      <c r="U32" s="320"/>
    </row>
    <row r="33" spans="1:21" ht="11.25" customHeight="1" x14ac:dyDescent="0.15">
      <c r="A33" s="328"/>
      <c r="B33" s="409"/>
      <c r="C33" s="522">
        <v>40533</v>
      </c>
      <c r="D33" s="360" t="s">
        <v>97</v>
      </c>
      <c r="E33" s="354">
        <v>1018.5</v>
      </c>
      <c r="F33" s="354">
        <v>1155</v>
      </c>
      <c r="G33" s="354">
        <v>1097.2087688569977</v>
      </c>
      <c r="H33" s="354">
        <v>7730.5</v>
      </c>
      <c r="I33" s="354">
        <v>472.5</v>
      </c>
      <c r="J33" s="354">
        <v>525</v>
      </c>
      <c r="K33" s="354">
        <v>484.70442578625307</v>
      </c>
      <c r="L33" s="354">
        <v>15591.2</v>
      </c>
      <c r="M33" s="354">
        <v>1029</v>
      </c>
      <c r="N33" s="354">
        <v>1155</v>
      </c>
      <c r="O33" s="354">
        <v>1085.0577754041853</v>
      </c>
      <c r="P33" s="354">
        <v>10742.5</v>
      </c>
      <c r="Q33" s="354">
        <v>987</v>
      </c>
      <c r="R33" s="354">
        <v>1050</v>
      </c>
      <c r="S33" s="354">
        <v>1017.6363390928726</v>
      </c>
      <c r="T33" s="354">
        <v>14979.8</v>
      </c>
      <c r="U33" s="320"/>
    </row>
    <row r="34" spans="1:21" ht="11.25" customHeight="1" x14ac:dyDescent="0.15">
      <c r="A34" s="328"/>
      <c r="B34" s="409"/>
      <c r="C34" s="522">
        <v>40534</v>
      </c>
      <c r="D34" s="360" t="s">
        <v>97</v>
      </c>
      <c r="E34" s="354">
        <v>1018.5</v>
      </c>
      <c r="F34" s="354">
        <v>1155</v>
      </c>
      <c r="G34" s="354">
        <v>1077.9497080101107</v>
      </c>
      <c r="H34" s="354">
        <v>15740.5</v>
      </c>
      <c r="I34" s="354">
        <v>472.5</v>
      </c>
      <c r="J34" s="354">
        <v>525</v>
      </c>
      <c r="K34" s="354">
        <v>487.01480304931465</v>
      </c>
      <c r="L34" s="354">
        <v>34791.1</v>
      </c>
      <c r="M34" s="354">
        <v>1029</v>
      </c>
      <c r="N34" s="354">
        <v>1155</v>
      </c>
      <c r="O34" s="354">
        <v>1093.4059238363891</v>
      </c>
      <c r="P34" s="354">
        <v>24586.2</v>
      </c>
      <c r="Q34" s="354">
        <v>987</v>
      </c>
      <c r="R34" s="354">
        <v>1050</v>
      </c>
      <c r="S34" s="354">
        <v>1021.0491142821993</v>
      </c>
      <c r="T34" s="354">
        <v>28185.599999999999</v>
      </c>
      <c r="U34" s="320"/>
    </row>
    <row r="35" spans="1:21" ht="11.25" customHeight="1" x14ac:dyDescent="0.15">
      <c r="A35" s="328"/>
      <c r="B35" s="409"/>
      <c r="C35" s="522">
        <v>40536</v>
      </c>
      <c r="D35" s="360" t="s">
        <v>97</v>
      </c>
      <c r="E35" s="354">
        <v>1050</v>
      </c>
      <c r="F35" s="354">
        <v>1155</v>
      </c>
      <c r="G35" s="354">
        <v>1106.9281154032644</v>
      </c>
      <c r="H35" s="354">
        <v>20486.599999999999</v>
      </c>
      <c r="I35" s="354">
        <v>483</v>
      </c>
      <c r="J35" s="354">
        <v>546</v>
      </c>
      <c r="K35" s="354">
        <v>489.68363299032126</v>
      </c>
      <c r="L35" s="354">
        <v>40272.400000000001</v>
      </c>
      <c r="M35" s="354">
        <v>1029</v>
      </c>
      <c r="N35" s="354">
        <v>1155</v>
      </c>
      <c r="O35" s="354">
        <v>1086.7823594523747</v>
      </c>
      <c r="P35" s="354">
        <v>31867.3</v>
      </c>
      <c r="Q35" s="354">
        <v>997.5</v>
      </c>
      <c r="R35" s="354">
        <v>1102.5</v>
      </c>
      <c r="S35" s="354">
        <v>1041.1994609164428</v>
      </c>
      <c r="T35" s="354">
        <v>41794.6</v>
      </c>
      <c r="U35" s="320"/>
    </row>
    <row r="36" spans="1:21" ht="11.25" customHeight="1" x14ac:dyDescent="0.15">
      <c r="A36" s="328"/>
      <c r="B36" s="409"/>
      <c r="C36" s="522">
        <v>40539</v>
      </c>
      <c r="D36" s="360" t="s">
        <v>97</v>
      </c>
      <c r="E36" s="354">
        <v>1050</v>
      </c>
      <c r="F36" s="354">
        <v>1176</v>
      </c>
      <c r="G36" s="354">
        <v>1107.2356640067112</v>
      </c>
      <c r="H36" s="354">
        <v>28171.4</v>
      </c>
      <c r="I36" s="354">
        <v>483</v>
      </c>
      <c r="J36" s="354">
        <v>556.5</v>
      </c>
      <c r="K36" s="354">
        <v>496.37454076407056</v>
      </c>
      <c r="L36" s="354">
        <v>45965.599999999999</v>
      </c>
      <c r="M36" s="354">
        <v>1039.5</v>
      </c>
      <c r="N36" s="354">
        <v>1176</v>
      </c>
      <c r="O36" s="354">
        <v>1096.96217288974</v>
      </c>
      <c r="P36" s="354">
        <v>41108.199999999997</v>
      </c>
      <c r="Q36" s="354">
        <v>1008</v>
      </c>
      <c r="R36" s="354">
        <v>1134</v>
      </c>
      <c r="S36" s="354">
        <v>1057.1228202774932</v>
      </c>
      <c r="T36" s="354">
        <v>53654.3</v>
      </c>
      <c r="U36" s="320"/>
    </row>
    <row r="37" spans="1:21" ht="11.25" customHeight="1" x14ac:dyDescent="0.15">
      <c r="A37" s="328"/>
      <c r="B37" s="409"/>
      <c r="C37" s="522">
        <v>40540</v>
      </c>
      <c r="D37" s="360" t="s">
        <v>97</v>
      </c>
      <c r="E37" s="354">
        <v>1050</v>
      </c>
      <c r="F37" s="354">
        <v>1207.5</v>
      </c>
      <c r="G37" s="354">
        <v>1129.5637547742629</v>
      </c>
      <c r="H37" s="354">
        <v>18707</v>
      </c>
      <c r="I37" s="354">
        <v>462</v>
      </c>
      <c r="J37" s="354">
        <v>525</v>
      </c>
      <c r="K37" s="354">
        <v>488.34478915797803</v>
      </c>
      <c r="L37" s="354">
        <v>22036.3</v>
      </c>
      <c r="M37" s="354">
        <v>1039.5</v>
      </c>
      <c r="N37" s="354">
        <v>1207.5</v>
      </c>
      <c r="O37" s="354">
        <v>1116.534512790246</v>
      </c>
      <c r="P37" s="354">
        <v>25642.6</v>
      </c>
      <c r="Q37" s="354">
        <v>1008</v>
      </c>
      <c r="R37" s="354">
        <v>1102.5</v>
      </c>
      <c r="S37" s="354">
        <v>1066.2593354949183</v>
      </c>
      <c r="T37" s="354">
        <v>31365.8</v>
      </c>
      <c r="U37" s="320"/>
    </row>
    <row r="38" spans="1:21" ht="12.75" customHeight="1" x14ac:dyDescent="0.15">
      <c r="B38" s="341"/>
      <c r="C38" s="523">
        <v>40541</v>
      </c>
      <c r="D38" s="326"/>
      <c r="E38" s="341">
        <v>1050</v>
      </c>
      <c r="F38" s="341">
        <v>1207.5</v>
      </c>
      <c r="G38" s="341">
        <v>1113.7176953676376</v>
      </c>
      <c r="H38" s="341">
        <v>26491</v>
      </c>
      <c r="I38" s="341">
        <v>462</v>
      </c>
      <c r="J38" s="341">
        <v>525</v>
      </c>
      <c r="K38" s="341">
        <v>486.68270611893115</v>
      </c>
      <c r="L38" s="341">
        <v>25436</v>
      </c>
      <c r="M38" s="341">
        <v>1050</v>
      </c>
      <c r="N38" s="341">
        <v>1207.5</v>
      </c>
      <c r="O38" s="341">
        <v>1125.3584444699929</v>
      </c>
      <c r="P38" s="341">
        <v>20894.3</v>
      </c>
      <c r="Q38" s="341">
        <v>1008</v>
      </c>
      <c r="R38" s="341">
        <v>1102.5</v>
      </c>
      <c r="S38" s="341">
        <v>1050.9262252287017</v>
      </c>
      <c r="T38" s="377">
        <v>32566.7</v>
      </c>
      <c r="U38" s="320"/>
    </row>
    <row r="39" spans="1:21" x14ac:dyDescent="0.15">
      <c r="B39" s="373" t="s">
        <v>135</v>
      </c>
      <c r="C39" s="317" t="s">
        <v>354</v>
      </c>
    </row>
    <row r="40" spans="1:21" x14ac:dyDescent="0.15">
      <c r="B40" s="374" t="s">
        <v>1</v>
      </c>
      <c r="C40" s="317" t="s">
        <v>137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40"/>
  <sheetViews>
    <sheetView zoomScale="75" workbookViewId="0"/>
  </sheetViews>
  <sheetFormatPr defaultColWidth="7.5" defaultRowHeight="12" x14ac:dyDescent="0.15"/>
  <cols>
    <col min="1" max="1" width="1.625" style="317" customWidth="1"/>
    <col min="2" max="2" width="4.625" style="317" customWidth="1"/>
    <col min="3" max="3" width="7.875" style="317" customWidth="1"/>
    <col min="4" max="4" width="2.875" style="317" customWidth="1"/>
    <col min="5" max="7" width="7.625" style="317" customWidth="1"/>
    <col min="8" max="8" width="9.125" style="317" customWidth="1"/>
    <col min="9" max="11" width="7.625" style="317" customWidth="1"/>
    <col min="12" max="12" width="9.125" style="317" customWidth="1"/>
    <col min="13" max="15" width="7.625" style="317" customWidth="1"/>
    <col min="16" max="16" width="9.125" style="317" customWidth="1"/>
    <col min="17" max="16384" width="7.5" style="317"/>
  </cols>
  <sheetData>
    <row r="1" spans="1:16" ht="15" customHeight="1" x14ac:dyDescent="0.15">
      <c r="B1" s="376"/>
      <c r="C1" s="376"/>
      <c r="D1" s="376"/>
    </row>
    <row r="2" spans="1:16" ht="12.75" customHeight="1" x14ac:dyDescent="0.15">
      <c r="B2" s="317" t="str">
        <f>近豚1!B2&amp;"　（つづき）"</f>
        <v>(1)豚カット肉「Ⅰ」の品目別価格　（つづき）</v>
      </c>
      <c r="C2" s="322"/>
      <c r="D2" s="322"/>
    </row>
    <row r="3" spans="1:16" ht="12.75" customHeight="1" x14ac:dyDescent="0.15">
      <c r="B3" s="322"/>
      <c r="C3" s="322"/>
      <c r="D3" s="322"/>
      <c r="P3" s="378" t="s">
        <v>117</v>
      </c>
    </row>
    <row r="4" spans="1:16" ht="3.75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</row>
    <row r="5" spans="1:16" ht="11.25" customHeight="1" x14ac:dyDescent="0.15">
      <c r="A5" s="328"/>
      <c r="B5" s="350"/>
      <c r="C5" s="513" t="s">
        <v>278</v>
      </c>
      <c r="D5" s="514"/>
      <c r="E5" s="515" t="s">
        <v>246</v>
      </c>
      <c r="F5" s="516"/>
      <c r="G5" s="516"/>
      <c r="H5" s="514"/>
      <c r="I5" s="515" t="s">
        <v>355</v>
      </c>
      <c r="J5" s="516"/>
      <c r="K5" s="516"/>
      <c r="L5" s="514"/>
      <c r="M5" s="515" t="s">
        <v>248</v>
      </c>
      <c r="N5" s="516"/>
      <c r="O5" s="516"/>
      <c r="P5" s="514"/>
    </row>
    <row r="6" spans="1:16" ht="11.25" customHeight="1" x14ac:dyDescent="0.15">
      <c r="A6" s="328"/>
      <c r="B6" s="517" t="s">
        <v>356</v>
      </c>
      <c r="C6" s="516"/>
      <c r="D6" s="514"/>
      <c r="E6" s="518" t="s">
        <v>163</v>
      </c>
      <c r="F6" s="518" t="s">
        <v>126</v>
      </c>
      <c r="G6" s="519" t="s">
        <v>194</v>
      </c>
      <c r="H6" s="518" t="s">
        <v>128</v>
      </c>
      <c r="I6" s="518" t="s">
        <v>163</v>
      </c>
      <c r="J6" s="518" t="s">
        <v>126</v>
      </c>
      <c r="K6" s="519" t="s">
        <v>194</v>
      </c>
      <c r="L6" s="518" t="s">
        <v>128</v>
      </c>
      <c r="M6" s="518" t="s">
        <v>163</v>
      </c>
      <c r="N6" s="518" t="s">
        <v>126</v>
      </c>
      <c r="O6" s="519" t="s">
        <v>194</v>
      </c>
      <c r="P6" s="518" t="s">
        <v>128</v>
      </c>
    </row>
    <row r="7" spans="1:16" ht="11.25" customHeight="1" x14ac:dyDescent="0.15">
      <c r="A7" s="328"/>
      <c r="B7" s="346" t="s">
        <v>95</v>
      </c>
      <c r="C7" s="347">
        <v>19</v>
      </c>
      <c r="D7" s="348" t="s">
        <v>96</v>
      </c>
      <c r="E7" s="350">
        <v>441</v>
      </c>
      <c r="F7" s="350">
        <v>735</v>
      </c>
      <c r="G7" s="350">
        <v>579</v>
      </c>
      <c r="H7" s="350">
        <v>7172499</v>
      </c>
      <c r="I7" s="350">
        <v>945</v>
      </c>
      <c r="J7" s="350">
        <v>1658</v>
      </c>
      <c r="K7" s="350">
        <v>1261</v>
      </c>
      <c r="L7" s="350">
        <v>494776</v>
      </c>
      <c r="M7" s="350">
        <v>575</v>
      </c>
      <c r="N7" s="350">
        <v>1026</v>
      </c>
      <c r="O7" s="350">
        <v>752</v>
      </c>
      <c r="P7" s="350">
        <v>12778333</v>
      </c>
    </row>
    <row r="8" spans="1:16" ht="11.25" customHeight="1" x14ac:dyDescent="0.15">
      <c r="A8" s="328"/>
      <c r="B8" s="352"/>
      <c r="C8" s="320">
        <v>20</v>
      </c>
      <c r="D8" s="328"/>
      <c r="E8" s="354">
        <v>473</v>
      </c>
      <c r="F8" s="354">
        <v>835</v>
      </c>
      <c r="G8" s="354">
        <v>641</v>
      </c>
      <c r="H8" s="354">
        <v>6298547</v>
      </c>
      <c r="I8" s="354">
        <v>856</v>
      </c>
      <c r="J8" s="354">
        <v>1528</v>
      </c>
      <c r="K8" s="354">
        <v>1217</v>
      </c>
      <c r="L8" s="354">
        <v>426917</v>
      </c>
      <c r="M8" s="354">
        <v>576</v>
      </c>
      <c r="N8" s="354">
        <v>998</v>
      </c>
      <c r="O8" s="354">
        <v>796</v>
      </c>
      <c r="P8" s="354">
        <v>12216801</v>
      </c>
    </row>
    <row r="9" spans="1:16" ht="11.25" customHeight="1" x14ac:dyDescent="0.15">
      <c r="A9" s="328"/>
      <c r="B9" s="356"/>
      <c r="C9" s="326">
        <v>21</v>
      </c>
      <c r="D9" s="342"/>
      <c r="E9" s="358">
        <v>399</v>
      </c>
      <c r="F9" s="358">
        <v>662</v>
      </c>
      <c r="G9" s="358">
        <v>515</v>
      </c>
      <c r="H9" s="358">
        <v>7004080</v>
      </c>
      <c r="I9" s="358">
        <v>800</v>
      </c>
      <c r="J9" s="358">
        <v>1376</v>
      </c>
      <c r="K9" s="358">
        <v>1052</v>
      </c>
      <c r="L9" s="358">
        <v>465899</v>
      </c>
      <c r="M9" s="358">
        <v>512</v>
      </c>
      <c r="N9" s="358">
        <v>905</v>
      </c>
      <c r="O9" s="358">
        <v>657</v>
      </c>
      <c r="P9" s="358">
        <v>10523214</v>
      </c>
    </row>
    <row r="10" spans="1:16" ht="11.25" customHeight="1" x14ac:dyDescent="0.15">
      <c r="A10" s="328"/>
      <c r="B10" s="409">
        <v>22</v>
      </c>
      <c r="C10" s="355">
        <v>4</v>
      </c>
      <c r="D10" s="360"/>
      <c r="E10" s="354">
        <v>441</v>
      </c>
      <c r="F10" s="354">
        <v>572</v>
      </c>
      <c r="G10" s="354">
        <v>490</v>
      </c>
      <c r="H10" s="354">
        <v>598778</v>
      </c>
      <c r="I10" s="354">
        <v>893</v>
      </c>
      <c r="J10" s="354">
        <v>1103</v>
      </c>
      <c r="K10" s="354">
        <v>993</v>
      </c>
      <c r="L10" s="354">
        <v>39798</v>
      </c>
      <c r="M10" s="354">
        <v>579</v>
      </c>
      <c r="N10" s="354">
        <v>695</v>
      </c>
      <c r="O10" s="354">
        <v>630</v>
      </c>
      <c r="P10" s="354">
        <v>741413</v>
      </c>
    </row>
    <row r="11" spans="1:16" ht="11.25" customHeight="1" x14ac:dyDescent="0.15">
      <c r="A11" s="328"/>
      <c r="B11" s="409"/>
      <c r="C11" s="355">
        <v>5</v>
      </c>
      <c r="D11" s="360"/>
      <c r="E11" s="354">
        <v>504</v>
      </c>
      <c r="F11" s="354">
        <v>609</v>
      </c>
      <c r="G11" s="354">
        <v>551</v>
      </c>
      <c r="H11" s="354">
        <v>602528</v>
      </c>
      <c r="I11" s="354">
        <v>945</v>
      </c>
      <c r="J11" s="354">
        <v>1155</v>
      </c>
      <c r="K11" s="354">
        <v>1053</v>
      </c>
      <c r="L11" s="354">
        <v>41830</v>
      </c>
      <c r="M11" s="354">
        <v>651</v>
      </c>
      <c r="N11" s="354">
        <v>762</v>
      </c>
      <c r="O11" s="354">
        <v>700</v>
      </c>
      <c r="P11" s="354">
        <v>786905</v>
      </c>
    </row>
    <row r="12" spans="1:16" ht="11.25" customHeight="1" x14ac:dyDescent="0.15">
      <c r="A12" s="328"/>
      <c r="B12" s="409"/>
      <c r="C12" s="355">
        <v>6</v>
      </c>
      <c r="D12" s="360"/>
      <c r="E12" s="354">
        <v>504</v>
      </c>
      <c r="F12" s="354">
        <v>693</v>
      </c>
      <c r="G12" s="354">
        <v>600</v>
      </c>
      <c r="H12" s="354">
        <v>606035</v>
      </c>
      <c r="I12" s="354">
        <v>945</v>
      </c>
      <c r="J12" s="354">
        <v>1208</v>
      </c>
      <c r="K12" s="354">
        <v>1075</v>
      </c>
      <c r="L12" s="354">
        <v>38106</v>
      </c>
      <c r="M12" s="354">
        <v>656</v>
      </c>
      <c r="N12" s="354">
        <v>889</v>
      </c>
      <c r="O12" s="354">
        <v>774</v>
      </c>
      <c r="P12" s="354">
        <v>764176</v>
      </c>
    </row>
    <row r="13" spans="1:16" ht="11.25" customHeight="1" x14ac:dyDescent="0.15">
      <c r="A13" s="328"/>
      <c r="B13" s="409"/>
      <c r="C13" s="355">
        <v>7</v>
      </c>
      <c r="D13" s="360"/>
      <c r="E13" s="354">
        <v>494</v>
      </c>
      <c r="F13" s="354">
        <v>693</v>
      </c>
      <c r="G13" s="354">
        <v>612</v>
      </c>
      <c r="H13" s="354">
        <v>424385</v>
      </c>
      <c r="I13" s="354">
        <v>945</v>
      </c>
      <c r="J13" s="354">
        <v>1220</v>
      </c>
      <c r="K13" s="354">
        <v>1074</v>
      </c>
      <c r="L13" s="354">
        <v>32478</v>
      </c>
      <c r="M13" s="354">
        <v>694</v>
      </c>
      <c r="N13" s="354">
        <v>875</v>
      </c>
      <c r="O13" s="354">
        <v>804</v>
      </c>
      <c r="P13" s="354">
        <v>582143</v>
      </c>
    </row>
    <row r="14" spans="1:16" ht="11.25" customHeight="1" x14ac:dyDescent="0.15">
      <c r="A14" s="328"/>
      <c r="B14" s="409"/>
      <c r="C14" s="355">
        <v>8</v>
      </c>
      <c r="D14" s="360"/>
      <c r="E14" s="354">
        <v>473</v>
      </c>
      <c r="F14" s="354">
        <v>630</v>
      </c>
      <c r="G14" s="354">
        <v>550</v>
      </c>
      <c r="H14" s="354">
        <v>457840</v>
      </c>
      <c r="I14" s="354">
        <v>945</v>
      </c>
      <c r="J14" s="354">
        <v>1208</v>
      </c>
      <c r="K14" s="354">
        <v>1102</v>
      </c>
      <c r="L14" s="354">
        <v>29568</v>
      </c>
      <c r="M14" s="354">
        <v>668</v>
      </c>
      <c r="N14" s="354">
        <v>851</v>
      </c>
      <c r="O14" s="354">
        <v>775</v>
      </c>
      <c r="P14" s="354">
        <v>674034</v>
      </c>
    </row>
    <row r="15" spans="1:16" ht="11.25" customHeight="1" x14ac:dyDescent="0.15">
      <c r="A15" s="328"/>
      <c r="B15" s="409"/>
      <c r="C15" s="355">
        <v>9</v>
      </c>
      <c r="D15" s="360"/>
      <c r="E15" s="360">
        <v>525</v>
      </c>
      <c r="F15" s="354">
        <v>683</v>
      </c>
      <c r="G15" s="354">
        <v>602</v>
      </c>
      <c r="H15" s="354">
        <v>518807</v>
      </c>
      <c r="I15" s="354">
        <v>998</v>
      </c>
      <c r="J15" s="354">
        <v>1313</v>
      </c>
      <c r="K15" s="354">
        <v>1176</v>
      </c>
      <c r="L15" s="354">
        <v>35243</v>
      </c>
      <c r="M15" s="354">
        <v>733</v>
      </c>
      <c r="N15" s="354">
        <v>933</v>
      </c>
      <c r="O15" s="354">
        <v>816</v>
      </c>
      <c r="P15" s="354">
        <v>696140</v>
      </c>
    </row>
    <row r="16" spans="1:16" ht="11.25" customHeight="1" x14ac:dyDescent="0.15">
      <c r="A16" s="320"/>
      <c r="B16" s="409"/>
      <c r="C16" s="355">
        <v>10</v>
      </c>
      <c r="D16" s="360"/>
      <c r="E16" s="354">
        <v>472.5</v>
      </c>
      <c r="F16" s="354">
        <v>619.5</v>
      </c>
      <c r="G16" s="354">
        <v>554.84099696603653</v>
      </c>
      <c r="H16" s="354">
        <v>606998.1</v>
      </c>
      <c r="I16" s="354">
        <v>945</v>
      </c>
      <c r="J16" s="354">
        <v>1239</v>
      </c>
      <c r="K16" s="354">
        <v>1092.6605254521587</v>
      </c>
      <c r="L16" s="354">
        <v>40988.699999999997</v>
      </c>
      <c r="M16" s="354">
        <v>616.35</v>
      </c>
      <c r="N16" s="354">
        <v>829.5</v>
      </c>
      <c r="O16" s="354">
        <v>718.15801420112507</v>
      </c>
      <c r="P16" s="354">
        <v>695399.1</v>
      </c>
    </row>
    <row r="17" spans="1:16" ht="11.25" customHeight="1" x14ac:dyDescent="0.15">
      <c r="A17" s="320"/>
      <c r="B17" s="409"/>
      <c r="C17" s="355">
        <v>11</v>
      </c>
      <c r="D17" s="360"/>
      <c r="E17" s="354">
        <v>461.89499999999998</v>
      </c>
      <c r="F17" s="354">
        <v>610.995</v>
      </c>
      <c r="G17" s="354">
        <v>526.14924545321583</v>
      </c>
      <c r="H17" s="354">
        <v>787913.9</v>
      </c>
      <c r="I17" s="354">
        <v>924</v>
      </c>
      <c r="J17" s="354">
        <v>1207.5</v>
      </c>
      <c r="K17" s="354">
        <v>1038.5805083215068</v>
      </c>
      <c r="L17" s="354">
        <v>44514.999999999993</v>
      </c>
      <c r="M17" s="354">
        <v>580.65</v>
      </c>
      <c r="N17" s="354">
        <v>759.99</v>
      </c>
      <c r="O17" s="354">
        <v>664.09703966983773</v>
      </c>
      <c r="P17" s="354">
        <v>861428.70000000007</v>
      </c>
    </row>
    <row r="18" spans="1:16" ht="11.25" customHeight="1" x14ac:dyDescent="0.15">
      <c r="A18" s="320"/>
      <c r="B18" s="520"/>
      <c r="C18" s="359">
        <v>12</v>
      </c>
      <c r="D18" s="361"/>
      <c r="E18" s="358">
        <v>441</v>
      </c>
      <c r="F18" s="358">
        <v>598.5</v>
      </c>
      <c r="G18" s="358">
        <v>513.2408499228784</v>
      </c>
      <c r="H18" s="358">
        <v>643922.69999999984</v>
      </c>
      <c r="I18" s="358">
        <v>945</v>
      </c>
      <c r="J18" s="358">
        <v>1207.5</v>
      </c>
      <c r="K18" s="358">
        <v>1062.5465086048371</v>
      </c>
      <c r="L18" s="358">
        <v>40480.9</v>
      </c>
      <c r="M18" s="358">
        <v>621.6</v>
      </c>
      <c r="N18" s="358">
        <v>782.25</v>
      </c>
      <c r="O18" s="358">
        <v>695.71145020182621</v>
      </c>
      <c r="P18" s="361">
        <v>818397</v>
      </c>
    </row>
    <row r="19" spans="1:16" ht="11.25" customHeight="1" x14ac:dyDescent="0.15">
      <c r="A19" s="328"/>
      <c r="B19" s="521"/>
      <c r="C19" s="522">
        <v>40513</v>
      </c>
      <c r="D19" s="360"/>
      <c r="E19" s="354">
        <v>471.45000000000005</v>
      </c>
      <c r="F19" s="354">
        <v>546</v>
      </c>
      <c r="G19" s="354">
        <v>503.30144894724918</v>
      </c>
      <c r="H19" s="354">
        <v>34474.1</v>
      </c>
      <c r="I19" s="354">
        <v>976.5</v>
      </c>
      <c r="J19" s="354">
        <v>1050</v>
      </c>
      <c r="K19" s="354">
        <v>996.67499999999995</v>
      </c>
      <c r="L19" s="354">
        <v>1687.4</v>
      </c>
      <c r="M19" s="354">
        <v>637.35</v>
      </c>
      <c r="N19" s="354">
        <v>709.80000000000007</v>
      </c>
      <c r="O19" s="354">
        <v>663.94598499552922</v>
      </c>
      <c r="P19" s="354">
        <v>42850.9</v>
      </c>
    </row>
    <row r="20" spans="1:16" ht="11.25" customHeight="1" x14ac:dyDescent="0.15">
      <c r="A20" s="328"/>
      <c r="B20" s="409"/>
      <c r="C20" s="522">
        <v>40514</v>
      </c>
      <c r="D20" s="360"/>
      <c r="E20" s="354">
        <v>472.5</v>
      </c>
      <c r="F20" s="354">
        <v>535.5</v>
      </c>
      <c r="G20" s="354">
        <v>505.21578592417728</v>
      </c>
      <c r="H20" s="354">
        <v>23811.5</v>
      </c>
      <c r="I20" s="399">
        <v>976.5</v>
      </c>
      <c r="J20" s="399">
        <v>1050</v>
      </c>
      <c r="K20" s="399">
        <v>990.24372384937237</v>
      </c>
      <c r="L20" s="354">
        <v>664.5</v>
      </c>
      <c r="M20" s="354">
        <v>621.6</v>
      </c>
      <c r="N20" s="354">
        <v>710.85</v>
      </c>
      <c r="O20" s="354">
        <v>663.59178550528236</v>
      </c>
      <c r="P20" s="354">
        <v>21880.3</v>
      </c>
    </row>
    <row r="21" spans="1:16" ht="11.25" customHeight="1" x14ac:dyDescent="0.15">
      <c r="A21" s="328"/>
      <c r="B21" s="409"/>
      <c r="C21" s="522">
        <v>40515</v>
      </c>
      <c r="D21" s="360"/>
      <c r="E21" s="354">
        <v>483</v>
      </c>
      <c r="F21" s="354">
        <v>535.5</v>
      </c>
      <c r="G21" s="354">
        <v>508.65730525609308</v>
      </c>
      <c r="H21" s="354">
        <v>33238.5</v>
      </c>
      <c r="I21" s="354">
        <v>950.04</v>
      </c>
      <c r="J21" s="354">
        <v>1046.8500000000001</v>
      </c>
      <c r="K21" s="354">
        <v>1008.849889624724</v>
      </c>
      <c r="L21" s="354">
        <v>1527.3</v>
      </c>
      <c r="M21" s="354">
        <v>635.25</v>
      </c>
      <c r="N21" s="354">
        <v>709.80000000000007</v>
      </c>
      <c r="O21" s="354">
        <v>658.69628985753059</v>
      </c>
      <c r="P21" s="354">
        <v>37477.699999999997</v>
      </c>
    </row>
    <row r="22" spans="1:16" ht="11.25" customHeight="1" x14ac:dyDescent="0.15">
      <c r="A22" s="328"/>
      <c r="B22" s="409"/>
      <c r="C22" s="522">
        <v>40518</v>
      </c>
      <c r="D22" s="360"/>
      <c r="E22" s="354">
        <v>472.5</v>
      </c>
      <c r="F22" s="354">
        <v>551.25</v>
      </c>
      <c r="G22" s="354">
        <v>505.52694389763764</v>
      </c>
      <c r="H22" s="354">
        <v>55737.599999999999</v>
      </c>
      <c r="I22" s="354">
        <v>950.04</v>
      </c>
      <c r="J22" s="354">
        <v>1071</v>
      </c>
      <c r="K22" s="354">
        <v>1021.5723212219392</v>
      </c>
      <c r="L22" s="354">
        <v>3881.8</v>
      </c>
      <c r="M22" s="354">
        <v>635.25</v>
      </c>
      <c r="N22" s="354">
        <v>719.25</v>
      </c>
      <c r="O22" s="354">
        <v>671.40925308497663</v>
      </c>
      <c r="P22" s="354">
        <v>55797.5</v>
      </c>
    </row>
    <row r="23" spans="1:16" ht="11.25" customHeight="1" x14ac:dyDescent="0.15">
      <c r="A23" s="328"/>
      <c r="B23" s="409"/>
      <c r="C23" s="522">
        <v>40519</v>
      </c>
      <c r="D23" s="360"/>
      <c r="E23" s="354">
        <v>451.5</v>
      </c>
      <c r="F23" s="354">
        <v>504</v>
      </c>
      <c r="G23" s="354">
        <v>486.84885614664057</v>
      </c>
      <c r="H23" s="354">
        <v>18020.2</v>
      </c>
      <c r="I23" s="354">
        <v>950.04</v>
      </c>
      <c r="J23" s="354">
        <v>1102.5</v>
      </c>
      <c r="K23" s="354">
        <v>1029.4261363636363</v>
      </c>
      <c r="L23" s="354">
        <v>806.2</v>
      </c>
      <c r="M23" s="354">
        <v>647.85</v>
      </c>
      <c r="N23" s="354">
        <v>709.80000000000007</v>
      </c>
      <c r="O23" s="354">
        <v>659.91225430879422</v>
      </c>
      <c r="P23" s="354">
        <v>32632.6</v>
      </c>
    </row>
    <row r="24" spans="1:16" ht="11.25" customHeight="1" x14ac:dyDescent="0.15">
      <c r="A24" s="328"/>
      <c r="B24" s="409"/>
      <c r="C24" s="522">
        <v>40520</v>
      </c>
      <c r="D24" s="360"/>
      <c r="E24" s="354">
        <v>441</v>
      </c>
      <c r="F24" s="354">
        <v>525</v>
      </c>
      <c r="G24" s="354">
        <v>492.21569821700496</v>
      </c>
      <c r="H24" s="354">
        <v>29567.200000000001</v>
      </c>
      <c r="I24" s="354">
        <v>945</v>
      </c>
      <c r="J24" s="354">
        <v>1106.8050000000001</v>
      </c>
      <c r="K24" s="354">
        <v>1036.2763756309666</v>
      </c>
      <c r="L24" s="354">
        <v>2358.1999999999998</v>
      </c>
      <c r="M24" s="354">
        <v>643.02</v>
      </c>
      <c r="N24" s="354">
        <v>709.80000000000007</v>
      </c>
      <c r="O24" s="354">
        <v>663.05991259435837</v>
      </c>
      <c r="P24" s="354">
        <v>45017.4</v>
      </c>
    </row>
    <row r="25" spans="1:16" ht="11.25" customHeight="1" x14ac:dyDescent="0.15">
      <c r="A25" s="328"/>
      <c r="B25" s="409"/>
      <c r="C25" s="522">
        <v>40521</v>
      </c>
      <c r="D25" s="360"/>
      <c r="E25" s="354">
        <v>451.5</v>
      </c>
      <c r="F25" s="354">
        <v>525</v>
      </c>
      <c r="G25" s="354">
        <v>490.52302659385612</v>
      </c>
      <c r="H25" s="354">
        <v>18458.400000000001</v>
      </c>
      <c r="I25" s="354">
        <v>950.04</v>
      </c>
      <c r="J25" s="354">
        <v>1125.6000000000001</v>
      </c>
      <c r="K25" s="354">
        <v>1032.5605187319889</v>
      </c>
      <c r="L25" s="354">
        <v>1638.3</v>
      </c>
      <c r="M25" s="354">
        <v>647.85</v>
      </c>
      <c r="N25" s="354">
        <v>700.03500000000008</v>
      </c>
      <c r="O25" s="354">
        <v>662.10857068764324</v>
      </c>
      <c r="P25" s="354">
        <v>27188.1</v>
      </c>
    </row>
    <row r="26" spans="1:16" ht="11.25" customHeight="1" x14ac:dyDescent="0.15">
      <c r="A26" s="328"/>
      <c r="B26" s="409"/>
      <c r="C26" s="522">
        <v>40522</v>
      </c>
      <c r="D26" s="360"/>
      <c r="E26" s="354">
        <v>483</v>
      </c>
      <c r="F26" s="354">
        <v>546</v>
      </c>
      <c r="G26" s="354">
        <v>501.36921442065528</v>
      </c>
      <c r="H26" s="354">
        <v>35270.9</v>
      </c>
      <c r="I26" s="354">
        <v>976.5</v>
      </c>
      <c r="J26" s="354">
        <v>1102.5</v>
      </c>
      <c r="K26" s="354">
        <v>1012.9282511210762</v>
      </c>
      <c r="L26" s="354">
        <v>1313.9</v>
      </c>
      <c r="M26" s="354">
        <v>645.75</v>
      </c>
      <c r="N26" s="354">
        <v>709.80000000000007</v>
      </c>
      <c r="O26" s="354">
        <v>657.17861717765652</v>
      </c>
      <c r="P26" s="354">
        <v>25451</v>
      </c>
    </row>
    <row r="27" spans="1:16" ht="11.25" customHeight="1" x14ac:dyDescent="0.15">
      <c r="A27" s="328"/>
      <c r="B27" s="409"/>
      <c r="C27" s="522">
        <v>40525</v>
      </c>
      <c r="D27" s="360"/>
      <c r="E27" s="354">
        <v>483</v>
      </c>
      <c r="F27" s="354">
        <v>544.95000000000005</v>
      </c>
      <c r="G27" s="354">
        <v>509.61862477231324</v>
      </c>
      <c r="H27" s="354">
        <v>57130.5</v>
      </c>
      <c r="I27" s="354">
        <v>945</v>
      </c>
      <c r="J27" s="354">
        <v>1102.5</v>
      </c>
      <c r="K27" s="354">
        <v>1046.4498524011808</v>
      </c>
      <c r="L27" s="354">
        <v>4821</v>
      </c>
      <c r="M27" s="354">
        <v>649.95000000000005</v>
      </c>
      <c r="N27" s="354">
        <v>709.80000000000007</v>
      </c>
      <c r="O27" s="354">
        <v>670.03911817482697</v>
      </c>
      <c r="P27" s="354">
        <v>71102.2</v>
      </c>
    </row>
    <row r="28" spans="1:16" ht="11.25" customHeight="1" x14ac:dyDescent="0.15">
      <c r="A28" s="328"/>
      <c r="B28" s="409"/>
      <c r="C28" s="522">
        <v>40526</v>
      </c>
      <c r="D28" s="360"/>
      <c r="E28" s="354">
        <v>493.5</v>
      </c>
      <c r="F28" s="354">
        <v>556.5</v>
      </c>
      <c r="G28" s="354">
        <v>510.22582934477612</v>
      </c>
      <c r="H28" s="354">
        <v>16076.3</v>
      </c>
      <c r="I28" s="354">
        <v>997.5</v>
      </c>
      <c r="J28" s="354">
        <v>1102.5</v>
      </c>
      <c r="K28" s="354">
        <v>1050.8505154639174</v>
      </c>
      <c r="L28" s="354">
        <v>613.1</v>
      </c>
      <c r="M28" s="354">
        <v>661.5</v>
      </c>
      <c r="N28" s="354">
        <v>729.75</v>
      </c>
      <c r="O28" s="354">
        <v>682.55511636731603</v>
      </c>
      <c r="P28" s="354">
        <v>28099.9</v>
      </c>
    </row>
    <row r="29" spans="1:16" ht="11.25" customHeight="1" x14ac:dyDescent="0.15">
      <c r="A29" s="328"/>
      <c r="B29" s="409"/>
      <c r="C29" s="522">
        <v>40527</v>
      </c>
      <c r="D29" s="360"/>
      <c r="E29" s="354">
        <v>483</v>
      </c>
      <c r="F29" s="354">
        <v>556.5</v>
      </c>
      <c r="G29" s="354">
        <v>523.82324777566919</v>
      </c>
      <c r="H29" s="354">
        <v>30023.599999999999</v>
      </c>
      <c r="I29" s="354">
        <v>997.5</v>
      </c>
      <c r="J29" s="354">
        <v>1102.5</v>
      </c>
      <c r="K29" s="354">
        <v>1067.1037365350091</v>
      </c>
      <c r="L29" s="354">
        <v>1543.6</v>
      </c>
      <c r="M29" s="354">
        <v>661.5</v>
      </c>
      <c r="N29" s="354">
        <v>729.75</v>
      </c>
      <c r="O29" s="354">
        <v>685.12522672962314</v>
      </c>
      <c r="P29" s="354">
        <v>38679.1</v>
      </c>
    </row>
    <row r="30" spans="1:16" ht="11.25" customHeight="1" x14ac:dyDescent="0.15">
      <c r="A30" s="328"/>
      <c r="B30" s="409"/>
      <c r="C30" s="522">
        <v>40528</v>
      </c>
      <c r="D30" s="360"/>
      <c r="E30" s="354">
        <v>493.5</v>
      </c>
      <c r="F30" s="354">
        <v>577.5</v>
      </c>
      <c r="G30" s="354">
        <v>522.8641730085036</v>
      </c>
      <c r="H30" s="354">
        <v>23169.8</v>
      </c>
      <c r="I30" s="354">
        <v>997.5</v>
      </c>
      <c r="J30" s="354">
        <v>1102.5</v>
      </c>
      <c r="K30" s="354">
        <v>1026.8666446062211</v>
      </c>
      <c r="L30" s="354">
        <v>852.1</v>
      </c>
      <c r="M30" s="354">
        <v>635.25</v>
      </c>
      <c r="N30" s="354">
        <v>732.9</v>
      </c>
      <c r="O30" s="354">
        <v>673.08588612123901</v>
      </c>
      <c r="P30" s="354">
        <v>25331.599999999999</v>
      </c>
    </row>
    <row r="31" spans="1:16" ht="11.25" customHeight="1" x14ac:dyDescent="0.15">
      <c r="A31" s="328"/>
      <c r="B31" s="409"/>
      <c r="C31" s="522">
        <v>40529</v>
      </c>
      <c r="D31" s="360"/>
      <c r="E31" s="354">
        <v>493.5</v>
      </c>
      <c r="F31" s="354">
        <v>567</v>
      </c>
      <c r="G31" s="354">
        <v>514.19708833519167</v>
      </c>
      <c r="H31" s="354">
        <v>21897</v>
      </c>
      <c r="I31" s="354">
        <v>997.5</v>
      </c>
      <c r="J31" s="354">
        <v>1102.5</v>
      </c>
      <c r="K31" s="354">
        <v>1030.705180442375</v>
      </c>
      <c r="L31" s="354">
        <v>1417.3</v>
      </c>
      <c r="M31" s="354">
        <v>651</v>
      </c>
      <c r="N31" s="354">
        <v>729.75</v>
      </c>
      <c r="O31" s="354">
        <v>672.78481566200207</v>
      </c>
      <c r="P31" s="354">
        <v>24415.7</v>
      </c>
    </row>
    <row r="32" spans="1:16" ht="11.25" customHeight="1" x14ac:dyDescent="0.15">
      <c r="A32" s="328"/>
      <c r="B32" s="409"/>
      <c r="C32" s="522">
        <v>40532</v>
      </c>
      <c r="D32" s="360"/>
      <c r="E32" s="354">
        <v>503.89499999999998</v>
      </c>
      <c r="F32" s="354">
        <v>598.5</v>
      </c>
      <c r="G32" s="354">
        <v>525.84596347294848</v>
      </c>
      <c r="H32" s="354">
        <v>59614.3</v>
      </c>
      <c r="I32" s="354">
        <v>997.5</v>
      </c>
      <c r="J32" s="354">
        <v>1102.5</v>
      </c>
      <c r="K32" s="354">
        <v>1073.4859480447442</v>
      </c>
      <c r="L32" s="354">
        <v>2306.4</v>
      </c>
      <c r="M32" s="354">
        <v>661.5</v>
      </c>
      <c r="N32" s="354">
        <v>747.6</v>
      </c>
      <c r="O32" s="354">
        <v>692.06345424684196</v>
      </c>
      <c r="P32" s="354">
        <v>58103.1</v>
      </c>
    </row>
    <row r="33" spans="1:17" ht="11.25" customHeight="1" x14ac:dyDescent="0.15">
      <c r="A33" s="328"/>
      <c r="B33" s="409"/>
      <c r="C33" s="522">
        <v>40533</v>
      </c>
      <c r="D33" s="360"/>
      <c r="E33" s="354">
        <v>493.5</v>
      </c>
      <c r="F33" s="354">
        <v>546</v>
      </c>
      <c r="G33" s="354">
        <v>509.8057399652742</v>
      </c>
      <c r="H33" s="354">
        <v>16119</v>
      </c>
      <c r="I33" s="354">
        <v>997.5</v>
      </c>
      <c r="J33" s="354">
        <v>1207.5</v>
      </c>
      <c r="K33" s="354">
        <v>1097.7090517241384</v>
      </c>
      <c r="L33" s="354">
        <v>644.6</v>
      </c>
      <c r="M33" s="354">
        <v>694.05000000000007</v>
      </c>
      <c r="N33" s="354">
        <v>782.25</v>
      </c>
      <c r="O33" s="354">
        <v>747.65853503004234</v>
      </c>
      <c r="P33" s="354">
        <v>25712</v>
      </c>
    </row>
    <row r="34" spans="1:17" ht="11.25" customHeight="1" x14ac:dyDescent="0.15">
      <c r="A34" s="328"/>
      <c r="B34" s="409"/>
      <c r="C34" s="522">
        <v>40534</v>
      </c>
      <c r="D34" s="360"/>
      <c r="E34" s="354">
        <v>493.5</v>
      </c>
      <c r="F34" s="354">
        <v>546</v>
      </c>
      <c r="G34" s="354">
        <v>512.96216416356174</v>
      </c>
      <c r="H34" s="354">
        <v>29392</v>
      </c>
      <c r="I34" s="354">
        <v>997.5</v>
      </c>
      <c r="J34" s="354">
        <v>1207.5</v>
      </c>
      <c r="K34" s="354">
        <v>1110.8118556701033</v>
      </c>
      <c r="L34" s="354">
        <v>1263.5</v>
      </c>
      <c r="M34" s="354">
        <v>705.6</v>
      </c>
      <c r="N34" s="354">
        <v>782.25</v>
      </c>
      <c r="O34" s="354">
        <v>738.64932310511972</v>
      </c>
      <c r="P34" s="354">
        <v>45171.6</v>
      </c>
    </row>
    <row r="35" spans="1:17" ht="11.25" customHeight="1" x14ac:dyDescent="0.15">
      <c r="A35" s="328"/>
      <c r="B35" s="409"/>
      <c r="C35" s="522">
        <v>40536</v>
      </c>
      <c r="D35" s="360"/>
      <c r="E35" s="354">
        <v>504</v>
      </c>
      <c r="F35" s="354">
        <v>567</v>
      </c>
      <c r="G35" s="354">
        <v>522.9705358578301</v>
      </c>
      <c r="H35" s="354">
        <v>35093</v>
      </c>
      <c r="I35" s="354">
        <v>1029</v>
      </c>
      <c r="J35" s="354">
        <v>1155</v>
      </c>
      <c r="K35" s="354">
        <v>1113.9214135759271</v>
      </c>
      <c r="L35" s="354">
        <v>2143.3000000000002</v>
      </c>
      <c r="M35" s="354">
        <v>683.55000000000007</v>
      </c>
      <c r="N35" s="354">
        <v>759.99</v>
      </c>
      <c r="O35" s="354">
        <v>726.18670985115887</v>
      </c>
      <c r="P35" s="354">
        <v>51775.7</v>
      </c>
    </row>
    <row r="36" spans="1:17" ht="11.25" customHeight="1" x14ac:dyDescent="0.15">
      <c r="A36" s="328"/>
      <c r="B36" s="409"/>
      <c r="C36" s="522">
        <v>40539</v>
      </c>
      <c r="D36" s="360"/>
      <c r="E36" s="354">
        <v>504</v>
      </c>
      <c r="F36" s="354">
        <v>577.5</v>
      </c>
      <c r="G36" s="354">
        <v>525.03216562843522</v>
      </c>
      <c r="H36" s="354">
        <v>55424.1</v>
      </c>
      <c r="I36" s="354">
        <v>1029</v>
      </c>
      <c r="J36" s="354">
        <v>1155</v>
      </c>
      <c r="K36" s="354">
        <v>1093.5823943661978</v>
      </c>
      <c r="L36" s="354">
        <v>5024</v>
      </c>
      <c r="M36" s="354">
        <v>676.2</v>
      </c>
      <c r="N36" s="354">
        <v>749.7</v>
      </c>
      <c r="O36" s="354">
        <v>714.34957071116173</v>
      </c>
      <c r="P36" s="354">
        <v>69550.600000000006</v>
      </c>
    </row>
    <row r="37" spans="1:17" ht="11.25" customHeight="1" x14ac:dyDescent="0.15">
      <c r="A37" s="328"/>
      <c r="B37" s="409"/>
      <c r="C37" s="522">
        <v>40540</v>
      </c>
      <c r="D37" s="360"/>
      <c r="E37" s="354">
        <v>472.5</v>
      </c>
      <c r="F37" s="354">
        <v>546</v>
      </c>
      <c r="G37" s="354">
        <v>509.25773308739622</v>
      </c>
      <c r="H37" s="354">
        <v>24567.7</v>
      </c>
      <c r="I37" s="354">
        <v>997.5</v>
      </c>
      <c r="J37" s="354">
        <v>1207.5</v>
      </c>
      <c r="K37" s="354">
        <v>1065.4070846704517</v>
      </c>
      <c r="L37" s="354">
        <v>2707.2</v>
      </c>
      <c r="M37" s="354">
        <v>695.1</v>
      </c>
      <c r="N37" s="354">
        <v>777</v>
      </c>
      <c r="O37" s="354">
        <v>722.23007898872174</v>
      </c>
      <c r="P37" s="354">
        <v>53312.4</v>
      </c>
    </row>
    <row r="38" spans="1:17" ht="13.5" customHeight="1" x14ac:dyDescent="0.15">
      <c r="B38" s="341"/>
      <c r="C38" s="523">
        <v>40541</v>
      </c>
      <c r="D38" s="326"/>
      <c r="E38" s="341">
        <v>472.5</v>
      </c>
      <c r="F38" s="341">
        <v>546</v>
      </c>
      <c r="G38" s="341">
        <v>515.51627529520363</v>
      </c>
      <c r="H38" s="341">
        <v>26837</v>
      </c>
      <c r="I38" s="341">
        <v>997.5</v>
      </c>
      <c r="J38" s="341">
        <v>1207.5</v>
      </c>
      <c r="K38" s="341">
        <v>1082.8819042743792</v>
      </c>
      <c r="L38" s="341">
        <v>3267.2</v>
      </c>
      <c r="M38" s="341">
        <v>689.85</v>
      </c>
      <c r="N38" s="341">
        <v>777</v>
      </c>
      <c r="O38" s="341">
        <v>728.33385794443632</v>
      </c>
      <c r="P38" s="341">
        <v>38847.599999999999</v>
      </c>
      <c r="Q38" s="437"/>
    </row>
    <row r="39" spans="1:17" x14ac:dyDescent="0.15">
      <c r="B39" s="378"/>
    </row>
    <row r="40" spans="1:17" x14ac:dyDescent="0.15">
      <c r="B40" s="378"/>
    </row>
  </sheetData>
  <phoneticPr fontId="5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71"/>
  <sheetViews>
    <sheetView topLeftCell="A7" workbookViewId="0"/>
  </sheetViews>
  <sheetFormatPr defaultRowHeight="13.5" x14ac:dyDescent="0.15"/>
  <cols>
    <col min="1" max="1" width="4.375" style="66" customWidth="1"/>
    <col min="2" max="2" width="3.125" style="66" customWidth="1"/>
    <col min="3" max="3" width="2.625" style="66" customWidth="1"/>
    <col min="4" max="4" width="8.75" style="66" customWidth="1"/>
    <col min="5" max="10" width="9.375" style="66" customWidth="1"/>
    <col min="11" max="11" width="10.625" style="66" customWidth="1"/>
    <col min="12" max="12" width="8.75" style="66" customWidth="1"/>
    <col min="13" max="13" width="10.625" style="66" customWidth="1"/>
    <col min="14" max="14" width="9.375" style="66" customWidth="1"/>
    <col min="15" max="15" width="10.125" style="66" customWidth="1"/>
    <col min="16" max="16" width="11.625" style="66" customWidth="1"/>
    <col min="17" max="16384" width="9" style="66"/>
  </cols>
  <sheetData>
    <row r="1" spans="1:35" s="50" customFormat="1" ht="19.5" customHeight="1" x14ac:dyDescent="0.15">
      <c r="A1" s="49"/>
      <c r="C1" s="51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5" s="56" customFormat="1" ht="15" customHeight="1" x14ac:dyDescent="0.15">
      <c r="A2" s="52"/>
      <c r="B2" s="52"/>
      <c r="C2" s="53" t="s">
        <v>102</v>
      </c>
      <c r="D2" s="54" t="s">
        <v>103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</row>
    <row r="3" spans="1:35" s="139" customForma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  <c r="P3" s="60" t="s">
        <v>104</v>
      </c>
      <c r="Q3" s="137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</row>
    <row r="4" spans="1:35" ht="18.75" customHeight="1" x14ac:dyDescent="0.15">
      <c r="A4" s="61"/>
      <c r="B4" s="62"/>
      <c r="C4" s="63"/>
      <c r="D4" s="718" t="s">
        <v>77</v>
      </c>
      <c r="E4" s="719"/>
      <c r="F4" s="719"/>
      <c r="G4" s="719"/>
      <c r="H4" s="720"/>
      <c r="I4" s="64"/>
      <c r="J4" s="64"/>
      <c r="K4" s="718" t="s">
        <v>78</v>
      </c>
      <c r="L4" s="719"/>
      <c r="M4" s="720"/>
      <c r="N4" s="64"/>
      <c r="O4" s="64"/>
      <c r="P4" s="64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</row>
    <row r="5" spans="1:35" ht="18.75" customHeight="1" x14ac:dyDescent="0.15">
      <c r="A5" s="67"/>
      <c r="B5" s="68"/>
      <c r="C5" s="69"/>
      <c r="D5" s="721" t="s">
        <v>79</v>
      </c>
      <c r="E5" s="722"/>
      <c r="F5" s="70" t="s">
        <v>80</v>
      </c>
      <c r="G5" s="71" t="s">
        <v>81</v>
      </c>
      <c r="H5" s="723" t="s">
        <v>82</v>
      </c>
      <c r="I5" s="72" t="s">
        <v>83</v>
      </c>
      <c r="J5" s="72" t="s">
        <v>84</v>
      </c>
      <c r="K5" s="70" t="s">
        <v>85</v>
      </c>
      <c r="L5" s="70" t="s">
        <v>105</v>
      </c>
      <c r="M5" s="723" t="s">
        <v>82</v>
      </c>
      <c r="N5" s="72" t="s">
        <v>87</v>
      </c>
      <c r="O5" s="72" t="s">
        <v>88</v>
      </c>
      <c r="P5" s="72" t="s">
        <v>89</v>
      </c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</row>
    <row r="6" spans="1:35" ht="18.75" customHeight="1" x14ac:dyDescent="0.15">
      <c r="A6" s="73"/>
      <c r="B6" s="74"/>
      <c r="C6" s="75"/>
      <c r="D6" s="76" t="s">
        <v>90</v>
      </c>
      <c r="E6" s="77" t="s">
        <v>91</v>
      </c>
      <c r="F6" s="78" t="s">
        <v>92</v>
      </c>
      <c r="G6" s="79" t="s">
        <v>91</v>
      </c>
      <c r="H6" s="724"/>
      <c r="I6" s="80"/>
      <c r="J6" s="80"/>
      <c r="K6" s="78" t="s">
        <v>93</v>
      </c>
      <c r="L6" s="78" t="s">
        <v>94</v>
      </c>
      <c r="M6" s="724"/>
      <c r="N6" s="80"/>
      <c r="O6" s="80"/>
      <c r="P6" s="80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</row>
    <row r="7" spans="1:35" ht="16.5" customHeight="1" x14ac:dyDescent="0.15">
      <c r="A7" s="81" t="s">
        <v>95</v>
      </c>
      <c r="B7" s="82">
        <v>18</v>
      </c>
      <c r="C7" s="83" t="s">
        <v>96</v>
      </c>
      <c r="D7" s="84">
        <v>1720912</v>
      </c>
      <c r="E7" s="85">
        <v>8366379</v>
      </c>
      <c r="F7" s="86">
        <v>3421779</v>
      </c>
      <c r="G7" s="87">
        <v>4007105</v>
      </c>
      <c r="H7" s="86">
        <v>17516175</v>
      </c>
      <c r="I7" s="86">
        <v>5538723</v>
      </c>
      <c r="J7" s="86">
        <v>23054898</v>
      </c>
      <c r="K7" s="86">
        <v>73855326</v>
      </c>
      <c r="L7" s="86">
        <v>4106000</v>
      </c>
      <c r="M7" s="86">
        <v>77961326</v>
      </c>
      <c r="N7" s="86">
        <v>14926103</v>
      </c>
      <c r="O7" s="86">
        <v>92887429</v>
      </c>
      <c r="P7" s="86">
        <v>115942327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</row>
    <row r="8" spans="1:35" ht="16.5" customHeight="1" x14ac:dyDescent="0.15">
      <c r="A8" s="88" t="s">
        <v>97</v>
      </c>
      <c r="B8" s="89">
        <v>19</v>
      </c>
      <c r="C8" s="90" t="s">
        <v>97</v>
      </c>
      <c r="D8" s="91">
        <v>2024069</v>
      </c>
      <c r="E8" s="92">
        <v>9259391</v>
      </c>
      <c r="F8" s="93">
        <v>6804890</v>
      </c>
      <c r="G8" s="94">
        <v>6287558</v>
      </c>
      <c r="H8" s="93">
        <v>24375908</v>
      </c>
      <c r="I8" s="93">
        <v>3931028</v>
      </c>
      <c r="J8" s="93">
        <v>28306936</v>
      </c>
      <c r="K8" s="93">
        <v>79786501</v>
      </c>
      <c r="L8" s="93">
        <v>4694589</v>
      </c>
      <c r="M8" s="93">
        <v>84481090</v>
      </c>
      <c r="N8" s="93">
        <v>16207831</v>
      </c>
      <c r="O8" s="93">
        <v>100688921</v>
      </c>
      <c r="P8" s="93">
        <v>128995857</v>
      </c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</row>
    <row r="9" spans="1:35" ht="16.5" customHeight="1" x14ac:dyDescent="0.15">
      <c r="A9" s="88" t="s">
        <v>97</v>
      </c>
      <c r="B9" s="89">
        <v>20</v>
      </c>
      <c r="C9" s="90" t="s">
        <v>97</v>
      </c>
      <c r="D9" s="91">
        <v>2374865.2999999998</v>
      </c>
      <c r="E9" s="92">
        <v>8987910.6999999993</v>
      </c>
      <c r="F9" s="93">
        <v>7507521.2000000002</v>
      </c>
      <c r="G9" s="94">
        <v>7192852.5999999996</v>
      </c>
      <c r="H9" s="93">
        <v>26063149.799999997</v>
      </c>
      <c r="I9" s="93">
        <v>11080494</v>
      </c>
      <c r="J9" s="93">
        <v>37143643.799999997</v>
      </c>
      <c r="K9" s="93">
        <v>79919822</v>
      </c>
      <c r="L9" s="93">
        <v>4868909.3</v>
      </c>
      <c r="M9" s="93">
        <v>84788731.299999997</v>
      </c>
      <c r="N9" s="93">
        <v>17983318</v>
      </c>
      <c r="O9" s="93">
        <v>102772049.3</v>
      </c>
      <c r="P9" s="93">
        <v>139915693.09999999</v>
      </c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35" ht="16.5" customHeight="1" x14ac:dyDescent="0.15">
      <c r="A10" s="95" t="s">
        <v>97</v>
      </c>
      <c r="B10" s="96">
        <v>21</v>
      </c>
      <c r="C10" s="97" t="s">
        <v>97</v>
      </c>
      <c r="D10" s="98">
        <v>2589777.8000000003</v>
      </c>
      <c r="E10" s="99">
        <v>10590736.4</v>
      </c>
      <c r="F10" s="100">
        <v>8526000.9000000004</v>
      </c>
      <c r="G10" s="101">
        <v>9154605.8000000007</v>
      </c>
      <c r="H10" s="100">
        <v>30861120.900000002</v>
      </c>
      <c r="I10" s="100">
        <v>10709193</v>
      </c>
      <c r="J10" s="100">
        <v>41570313.900000006</v>
      </c>
      <c r="K10" s="100">
        <v>102982607</v>
      </c>
      <c r="L10" s="100">
        <v>6093956.6000000006</v>
      </c>
      <c r="M10" s="100">
        <v>109076563.59999999</v>
      </c>
      <c r="N10" s="100">
        <v>16594990</v>
      </c>
      <c r="O10" s="100">
        <v>125671553.59999999</v>
      </c>
      <c r="P10" s="100">
        <v>167241867.5</v>
      </c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6.5" customHeight="1" x14ac:dyDescent="0.15">
      <c r="A11" s="88" t="s">
        <v>98</v>
      </c>
      <c r="B11" s="89">
        <v>5</v>
      </c>
      <c r="C11" s="90" t="s">
        <v>97</v>
      </c>
      <c r="D11" s="91">
        <v>173390.1</v>
      </c>
      <c r="E11" s="92">
        <v>966241</v>
      </c>
      <c r="F11" s="93">
        <v>650812.30000000005</v>
      </c>
      <c r="G11" s="94">
        <v>669259.80000000005</v>
      </c>
      <c r="H11" s="93">
        <v>2459703.2000000002</v>
      </c>
      <c r="I11" s="93">
        <v>967296</v>
      </c>
      <c r="J11" s="93">
        <v>3426999.2</v>
      </c>
      <c r="K11" s="93">
        <v>7927470</v>
      </c>
      <c r="L11" s="93">
        <v>451146.19999999995</v>
      </c>
      <c r="M11" s="93">
        <v>8378616.2000000002</v>
      </c>
      <c r="N11" s="93">
        <v>1323983</v>
      </c>
      <c r="O11" s="93">
        <v>9702599.1999999993</v>
      </c>
      <c r="P11" s="93">
        <v>13129598.399999999</v>
      </c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</row>
    <row r="12" spans="1:35" ht="16.5" customHeight="1" x14ac:dyDescent="0.15">
      <c r="A12" s="88" t="s">
        <v>97</v>
      </c>
      <c r="B12" s="89">
        <v>6</v>
      </c>
      <c r="C12" s="90" t="s">
        <v>97</v>
      </c>
      <c r="D12" s="91">
        <v>199474.69999999995</v>
      </c>
      <c r="E12" s="92">
        <v>709731.9</v>
      </c>
      <c r="F12" s="93">
        <v>706076.6</v>
      </c>
      <c r="G12" s="94">
        <v>734706.2</v>
      </c>
      <c r="H12" s="93">
        <v>2349989.4</v>
      </c>
      <c r="I12" s="93">
        <v>1191389</v>
      </c>
      <c r="J12" s="93">
        <v>3541378.4</v>
      </c>
      <c r="K12" s="93">
        <v>8559267</v>
      </c>
      <c r="L12" s="93">
        <v>494653.7</v>
      </c>
      <c r="M12" s="93">
        <v>9053920.6999999993</v>
      </c>
      <c r="N12" s="93">
        <v>1483637</v>
      </c>
      <c r="O12" s="93">
        <v>10537557.699999999</v>
      </c>
      <c r="P12" s="93">
        <v>14078936.1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</row>
    <row r="13" spans="1:35" ht="16.5" customHeight="1" x14ac:dyDescent="0.15">
      <c r="A13" s="88" t="s">
        <v>97</v>
      </c>
      <c r="B13" s="89">
        <v>7</v>
      </c>
      <c r="C13" s="90" t="s">
        <v>97</v>
      </c>
      <c r="D13" s="91">
        <v>221701.59999999995</v>
      </c>
      <c r="E13" s="92">
        <v>965965.1</v>
      </c>
      <c r="F13" s="93">
        <v>674628.9</v>
      </c>
      <c r="G13" s="94">
        <v>613638.5</v>
      </c>
      <c r="H13" s="93">
        <v>2475934.1</v>
      </c>
      <c r="I13" s="93">
        <v>1023927</v>
      </c>
      <c r="J13" s="93">
        <v>3499861.1</v>
      </c>
      <c r="K13" s="93">
        <v>8293723</v>
      </c>
      <c r="L13" s="93">
        <v>522042.9000000002</v>
      </c>
      <c r="M13" s="93">
        <v>8815765.9000000004</v>
      </c>
      <c r="N13" s="93">
        <v>1403465</v>
      </c>
      <c r="O13" s="93">
        <v>10219230.9</v>
      </c>
      <c r="P13" s="93">
        <v>13719092</v>
      </c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</row>
    <row r="14" spans="1:35" ht="16.5" customHeight="1" x14ac:dyDescent="0.15">
      <c r="A14" s="88" t="s">
        <v>97</v>
      </c>
      <c r="B14" s="89">
        <v>8</v>
      </c>
      <c r="C14" s="90" t="s">
        <v>97</v>
      </c>
      <c r="D14" s="91">
        <v>199504.59999999998</v>
      </c>
      <c r="E14" s="92">
        <v>756718.6</v>
      </c>
      <c r="F14" s="93">
        <v>586254</v>
      </c>
      <c r="G14" s="94">
        <v>819175</v>
      </c>
      <c r="H14" s="93">
        <v>2361652.2000000002</v>
      </c>
      <c r="I14" s="93">
        <v>754441</v>
      </c>
      <c r="J14" s="93">
        <v>3116093.2</v>
      </c>
      <c r="K14" s="93">
        <v>7510405</v>
      </c>
      <c r="L14" s="93">
        <v>397094.70000000013</v>
      </c>
      <c r="M14" s="93">
        <v>7907499.7000000002</v>
      </c>
      <c r="N14" s="93">
        <v>1319943</v>
      </c>
      <c r="O14" s="93">
        <v>9227442.6999999993</v>
      </c>
      <c r="P14" s="93">
        <v>12343535.899999999</v>
      </c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</row>
    <row r="15" spans="1:35" ht="16.5" customHeight="1" x14ac:dyDescent="0.15">
      <c r="A15" s="88" t="s">
        <v>97</v>
      </c>
      <c r="B15" s="89">
        <v>9</v>
      </c>
      <c r="C15" s="90" t="s">
        <v>97</v>
      </c>
      <c r="D15" s="91">
        <v>222104.49999999985</v>
      </c>
      <c r="E15" s="92">
        <v>914732.8</v>
      </c>
      <c r="F15" s="93">
        <v>736468.7</v>
      </c>
      <c r="G15" s="94">
        <v>706624.5</v>
      </c>
      <c r="H15" s="93">
        <v>2579930.5</v>
      </c>
      <c r="I15" s="93">
        <v>717966</v>
      </c>
      <c r="J15" s="93">
        <v>3297896.5</v>
      </c>
      <c r="K15" s="93">
        <v>9093081</v>
      </c>
      <c r="L15" s="93">
        <v>519490.79999999987</v>
      </c>
      <c r="M15" s="93">
        <v>9612571.8000000007</v>
      </c>
      <c r="N15" s="93">
        <v>1264860</v>
      </c>
      <c r="O15" s="93">
        <v>10877431.800000001</v>
      </c>
      <c r="P15" s="93">
        <v>14175328.300000001</v>
      </c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</row>
    <row r="16" spans="1:35" ht="16.5" customHeight="1" x14ac:dyDescent="0.15">
      <c r="A16" s="88" t="s">
        <v>97</v>
      </c>
      <c r="B16" s="89">
        <v>10</v>
      </c>
      <c r="C16" s="90" t="s">
        <v>97</v>
      </c>
      <c r="D16" s="91">
        <v>202180.40000000008</v>
      </c>
      <c r="E16" s="92">
        <v>575328.4</v>
      </c>
      <c r="F16" s="93">
        <v>605828.69999999995</v>
      </c>
      <c r="G16" s="94">
        <v>670107.5</v>
      </c>
      <c r="H16" s="93">
        <v>2053445</v>
      </c>
      <c r="I16" s="93">
        <v>752270</v>
      </c>
      <c r="J16" s="93">
        <v>2805715</v>
      </c>
      <c r="K16" s="93">
        <v>8892533</v>
      </c>
      <c r="L16" s="93">
        <v>499166.3000000001</v>
      </c>
      <c r="M16" s="93">
        <v>9391699.3000000007</v>
      </c>
      <c r="N16" s="93">
        <v>1107926</v>
      </c>
      <c r="O16" s="93">
        <v>10499625.300000001</v>
      </c>
      <c r="P16" s="93">
        <v>13305340.300000001</v>
      </c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</row>
    <row r="17" spans="1:35" ht="16.5" customHeight="1" x14ac:dyDescent="0.15">
      <c r="A17" s="88" t="s">
        <v>97</v>
      </c>
      <c r="B17" s="89">
        <v>11</v>
      </c>
      <c r="C17" s="90" t="s">
        <v>97</v>
      </c>
      <c r="D17" s="91">
        <v>230937.90000000008</v>
      </c>
      <c r="E17" s="92">
        <v>1057652.8999999999</v>
      </c>
      <c r="F17" s="93">
        <v>668803.9</v>
      </c>
      <c r="G17" s="94">
        <v>957452.7</v>
      </c>
      <c r="H17" s="93">
        <v>2914847.4000000004</v>
      </c>
      <c r="I17" s="93">
        <v>693010</v>
      </c>
      <c r="J17" s="93">
        <v>3607857.4000000004</v>
      </c>
      <c r="K17" s="93">
        <v>10852898</v>
      </c>
      <c r="L17" s="93">
        <v>577032.1</v>
      </c>
      <c r="M17" s="93">
        <v>11429930.1</v>
      </c>
      <c r="N17" s="93">
        <v>1208555</v>
      </c>
      <c r="O17" s="93">
        <v>12638485.1</v>
      </c>
      <c r="P17" s="93">
        <v>16246342.5</v>
      </c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</row>
    <row r="18" spans="1:35" ht="16.5" customHeight="1" x14ac:dyDescent="0.15">
      <c r="A18" s="102" t="s">
        <v>97</v>
      </c>
      <c r="B18" s="103">
        <v>12</v>
      </c>
      <c r="C18" s="104" t="s">
        <v>97</v>
      </c>
      <c r="D18" s="105">
        <v>342794.20000000007</v>
      </c>
      <c r="E18" s="106">
        <v>1220183.1000000001</v>
      </c>
      <c r="F18" s="107">
        <v>864549.39999999991</v>
      </c>
      <c r="G18" s="108">
        <v>891453.9</v>
      </c>
      <c r="H18" s="107">
        <v>3318980.6</v>
      </c>
      <c r="I18" s="107">
        <v>758929</v>
      </c>
      <c r="J18" s="107">
        <v>4077909.6</v>
      </c>
      <c r="K18" s="107">
        <v>9084949</v>
      </c>
      <c r="L18" s="107">
        <v>608850.69999999995</v>
      </c>
      <c r="M18" s="107">
        <v>9693799.6999999993</v>
      </c>
      <c r="N18" s="107">
        <v>1316735</v>
      </c>
      <c r="O18" s="107">
        <v>11010534.699999999</v>
      </c>
      <c r="P18" s="107">
        <v>15088444.299999999</v>
      </c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</row>
    <row r="19" spans="1:35" ht="16.5" customHeight="1" x14ac:dyDescent="0.15">
      <c r="A19" s="109" t="s">
        <v>99</v>
      </c>
      <c r="B19" s="110">
        <v>1</v>
      </c>
      <c r="C19" s="111" t="s">
        <v>2</v>
      </c>
      <c r="D19" s="112">
        <v>249740.79999999996</v>
      </c>
      <c r="E19" s="113">
        <v>1018066.6</v>
      </c>
      <c r="F19" s="114">
        <v>586909.30000000005</v>
      </c>
      <c r="G19" s="115">
        <v>790332.10000000009</v>
      </c>
      <c r="H19" s="114">
        <v>2645048.7999999998</v>
      </c>
      <c r="I19" s="114">
        <v>692874</v>
      </c>
      <c r="J19" s="114">
        <v>3337922.8</v>
      </c>
      <c r="K19" s="114">
        <v>8370513</v>
      </c>
      <c r="L19" s="114">
        <v>354644.00000000012</v>
      </c>
      <c r="M19" s="114">
        <v>8725157</v>
      </c>
      <c r="N19" s="114">
        <v>1260045</v>
      </c>
      <c r="O19" s="114">
        <v>9985202</v>
      </c>
      <c r="P19" s="114">
        <v>13323124.800000001</v>
      </c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</row>
    <row r="20" spans="1:35" ht="16.5" customHeight="1" x14ac:dyDescent="0.15">
      <c r="A20" s="88" t="s">
        <v>97</v>
      </c>
      <c r="B20" s="89">
        <v>2</v>
      </c>
      <c r="C20" s="90" t="s">
        <v>97</v>
      </c>
      <c r="D20" s="91">
        <v>194292.29999999996</v>
      </c>
      <c r="E20" s="92">
        <v>756262.1</v>
      </c>
      <c r="F20" s="93">
        <v>571009.9</v>
      </c>
      <c r="G20" s="94">
        <v>757237</v>
      </c>
      <c r="H20" s="93">
        <v>2278801.2999999998</v>
      </c>
      <c r="I20" s="93">
        <v>856545</v>
      </c>
      <c r="J20" s="93">
        <v>3135346.3</v>
      </c>
      <c r="K20" s="93">
        <v>8805897</v>
      </c>
      <c r="L20" s="93">
        <v>402774.20000000007</v>
      </c>
      <c r="M20" s="93">
        <v>9208671.1999999993</v>
      </c>
      <c r="N20" s="93">
        <v>1077363</v>
      </c>
      <c r="O20" s="93">
        <v>10286034.199999999</v>
      </c>
      <c r="P20" s="93">
        <v>13421380.5</v>
      </c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</row>
    <row r="21" spans="1:35" ht="16.5" customHeight="1" x14ac:dyDescent="0.15">
      <c r="A21" s="102" t="s">
        <v>97</v>
      </c>
      <c r="B21" s="103">
        <v>3</v>
      </c>
      <c r="C21" s="104" t="s">
        <v>97</v>
      </c>
      <c r="D21" s="105">
        <v>211180.20000000004</v>
      </c>
      <c r="E21" s="106">
        <v>908578.2</v>
      </c>
      <c r="F21" s="107">
        <v>779919.9</v>
      </c>
      <c r="G21" s="108">
        <v>938459.89999999991</v>
      </c>
      <c r="H21" s="107">
        <v>2838138.1999999997</v>
      </c>
      <c r="I21" s="107">
        <v>871426</v>
      </c>
      <c r="J21" s="107">
        <v>3709564.1999999997</v>
      </c>
      <c r="K21" s="107">
        <v>9524313</v>
      </c>
      <c r="L21" s="107">
        <v>756069.69999999972</v>
      </c>
      <c r="M21" s="107">
        <v>10280382.699999999</v>
      </c>
      <c r="N21" s="107">
        <v>1296190</v>
      </c>
      <c r="O21" s="107">
        <v>11576572.699999999</v>
      </c>
      <c r="P21" s="107">
        <v>15286136.899999999</v>
      </c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</row>
    <row r="22" spans="1:35" ht="16.5" customHeight="1" x14ac:dyDescent="0.15">
      <c r="A22" s="109" t="s">
        <v>99</v>
      </c>
      <c r="B22" s="110">
        <v>4</v>
      </c>
      <c r="C22" s="111" t="s">
        <v>2</v>
      </c>
      <c r="D22" s="112">
        <v>230468.50000000003</v>
      </c>
      <c r="E22" s="113">
        <v>597976.80000000005</v>
      </c>
      <c r="F22" s="114">
        <v>435947.60000000003</v>
      </c>
      <c r="G22" s="115">
        <v>708676.9</v>
      </c>
      <c r="H22" s="114">
        <v>1973069.8000000003</v>
      </c>
      <c r="I22" s="114">
        <v>820288</v>
      </c>
      <c r="J22" s="114">
        <v>2793357.8000000003</v>
      </c>
      <c r="K22" s="114">
        <v>8504212</v>
      </c>
      <c r="L22" s="114">
        <v>559006.79999999981</v>
      </c>
      <c r="M22" s="114">
        <v>9063218.8000000007</v>
      </c>
      <c r="N22" s="114">
        <v>1149672</v>
      </c>
      <c r="O22" s="114">
        <v>10212890.800000001</v>
      </c>
      <c r="P22" s="114">
        <v>13006248.600000001</v>
      </c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</row>
    <row r="23" spans="1:35" ht="16.5" customHeight="1" x14ac:dyDescent="0.15">
      <c r="A23" s="88" t="s">
        <v>97</v>
      </c>
      <c r="B23" s="89">
        <v>5</v>
      </c>
      <c r="C23" s="90" t="s">
        <v>97</v>
      </c>
      <c r="D23" s="91">
        <v>224139.8</v>
      </c>
      <c r="E23" s="92">
        <v>873924.9</v>
      </c>
      <c r="F23" s="93">
        <v>611786.6</v>
      </c>
      <c r="G23" s="94">
        <v>796511.5</v>
      </c>
      <c r="H23" s="93">
        <v>2506362.7999999998</v>
      </c>
      <c r="I23" s="93">
        <v>773545</v>
      </c>
      <c r="J23" s="93">
        <v>3279907.8</v>
      </c>
      <c r="K23" s="93">
        <v>8596281</v>
      </c>
      <c r="L23" s="93">
        <v>410246.89999999985</v>
      </c>
      <c r="M23" s="93">
        <v>9006527.9000000004</v>
      </c>
      <c r="N23" s="93">
        <v>1130556</v>
      </c>
      <c r="O23" s="93">
        <v>10137083.9</v>
      </c>
      <c r="P23" s="93">
        <v>13416991.699999999</v>
      </c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</row>
    <row r="24" spans="1:35" ht="16.5" customHeight="1" x14ac:dyDescent="0.15">
      <c r="A24" s="88" t="s">
        <v>97</v>
      </c>
      <c r="B24" s="89">
        <v>6</v>
      </c>
      <c r="C24" s="90" t="s">
        <v>97</v>
      </c>
      <c r="D24" s="91">
        <v>205711.9</v>
      </c>
      <c r="E24" s="92">
        <v>859033.20000000007</v>
      </c>
      <c r="F24" s="93">
        <v>560992.80000000005</v>
      </c>
      <c r="G24" s="94">
        <v>626368</v>
      </c>
      <c r="H24" s="93">
        <v>2252105.9000000004</v>
      </c>
      <c r="I24" s="93">
        <v>665806</v>
      </c>
      <c r="J24" s="93">
        <v>2917911.9000000004</v>
      </c>
      <c r="K24" s="93">
        <v>8110725</v>
      </c>
      <c r="L24" s="93">
        <v>415375.1</v>
      </c>
      <c r="M24" s="93">
        <v>8526100.0999999996</v>
      </c>
      <c r="N24" s="93">
        <v>1104655</v>
      </c>
      <c r="O24" s="93">
        <v>9630755.0999999996</v>
      </c>
      <c r="P24" s="93">
        <v>12548667</v>
      </c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</row>
    <row r="25" spans="1:35" s="65" customFormat="1" ht="16.5" customHeight="1" x14ac:dyDescent="0.15">
      <c r="A25" s="88" t="s">
        <v>97</v>
      </c>
      <c r="B25" s="89">
        <v>7</v>
      </c>
      <c r="C25" s="90" t="s">
        <v>97</v>
      </c>
      <c r="D25" s="91">
        <v>185291.3</v>
      </c>
      <c r="E25" s="92">
        <v>622117.5</v>
      </c>
      <c r="F25" s="93">
        <v>399728.3</v>
      </c>
      <c r="G25" s="94">
        <v>501046.00000000006</v>
      </c>
      <c r="H25" s="93">
        <v>1708183.1</v>
      </c>
      <c r="I25" s="93">
        <v>531232</v>
      </c>
      <c r="J25" s="93">
        <v>2239415.1</v>
      </c>
      <c r="K25" s="93">
        <v>6027865</v>
      </c>
      <c r="L25" s="93">
        <v>446665.4</v>
      </c>
      <c r="M25" s="93">
        <v>6474530.4000000004</v>
      </c>
      <c r="N25" s="93">
        <v>1117124</v>
      </c>
      <c r="O25" s="93">
        <v>7591654.4000000004</v>
      </c>
      <c r="P25" s="93">
        <v>9831069.5</v>
      </c>
    </row>
    <row r="26" spans="1:35" s="65" customFormat="1" ht="16.5" customHeight="1" x14ac:dyDescent="0.15">
      <c r="A26" s="140"/>
      <c r="B26" s="141">
        <v>8</v>
      </c>
      <c r="C26" s="141"/>
      <c r="D26" s="142">
        <v>215395</v>
      </c>
      <c r="E26" s="122">
        <v>705451</v>
      </c>
      <c r="F26" s="118">
        <v>496039</v>
      </c>
      <c r="G26" s="118">
        <v>742467</v>
      </c>
      <c r="H26" s="118">
        <f>SUM(D26:G26)</f>
        <v>2159352</v>
      </c>
      <c r="I26" s="118">
        <v>539719</v>
      </c>
      <c r="J26" s="118">
        <f>H26+I26</f>
        <v>2699071</v>
      </c>
      <c r="K26" s="118">
        <v>7240315</v>
      </c>
      <c r="L26" s="118">
        <v>581327</v>
      </c>
      <c r="M26" s="118">
        <f>K26+L26</f>
        <v>7821642</v>
      </c>
      <c r="N26" s="118">
        <v>1308421</v>
      </c>
      <c r="O26" s="118">
        <f>M26+N26</f>
        <v>9130063</v>
      </c>
      <c r="P26" s="93">
        <f>J26+O26</f>
        <v>11829134</v>
      </c>
    </row>
    <row r="27" spans="1:35" s="65" customFormat="1" x14ac:dyDescent="0.15">
      <c r="A27" s="140"/>
      <c r="B27" s="141">
        <v>9</v>
      </c>
      <c r="C27" s="141"/>
      <c r="D27" s="143">
        <v>231289</v>
      </c>
      <c r="E27" s="119">
        <v>697474</v>
      </c>
      <c r="F27" s="118">
        <v>455049</v>
      </c>
      <c r="G27" s="118">
        <v>594865</v>
      </c>
      <c r="H27" s="118">
        <f>SUM(D27:G27)</f>
        <v>1978677</v>
      </c>
      <c r="I27" s="118">
        <v>558871</v>
      </c>
      <c r="J27" s="118">
        <f>H27+I27</f>
        <v>2537548</v>
      </c>
      <c r="K27" s="118">
        <v>8279166</v>
      </c>
      <c r="L27" s="118">
        <v>484691</v>
      </c>
      <c r="M27" s="118">
        <f>K27+L27</f>
        <v>8763857</v>
      </c>
      <c r="N27" s="118">
        <v>1225413</v>
      </c>
      <c r="O27" s="118">
        <f>M27+N27</f>
        <v>9989270</v>
      </c>
      <c r="P27" s="93">
        <f>J27+O27</f>
        <v>12526818</v>
      </c>
    </row>
    <row r="28" spans="1:35" s="65" customFormat="1" x14ac:dyDescent="0.15">
      <c r="A28" s="140"/>
      <c r="B28" s="141">
        <v>10</v>
      </c>
      <c r="C28" s="144"/>
      <c r="D28" s="143">
        <v>225198</v>
      </c>
      <c r="E28" s="122">
        <v>751837</v>
      </c>
      <c r="F28" s="93">
        <v>505538</v>
      </c>
      <c r="G28" s="93">
        <v>582196</v>
      </c>
      <c r="H28" s="93">
        <f>SUM(D28:G28)</f>
        <v>2064769</v>
      </c>
      <c r="I28" s="93">
        <v>628047</v>
      </c>
      <c r="J28" s="93">
        <f>H28+I28</f>
        <v>2692816</v>
      </c>
      <c r="K28" s="93">
        <v>7637218</v>
      </c>
      <c r="L28" s="93">
        <v>421461</v>
      </c>
      <c r="M28" s="93">
        <f>K28+L28</f>
        <v>8058679</v>
      </c>
      <c r="N28" s="93">
        <v>913803</v>
      </c>
      <c r="O28" s="93">
        <f>M28+N28</f>
        <v>8972482</v>
      </c>
      <c r="P28" s="93">
        <f>J28+O28</f>
        <v>11665298</v>
      </c>
    </row>
    <row r="29" spans="1:35" s="65" customFormat="1" x14ac:dyDescent="0.15">
      <c r="A29" s="140"/>
      <c r="B29" s="141">
        <v>11</v>
      </c>
      <c r="C29" s="144"/>
      <c r="D29" s="143">
        <v>256380</v>
      </c>
      <c r="E29" s="94">
        <v>748772</v>
      </c>
      <c r="F29" s="93">
        <v>595327</v>
      </c>
      <c r="G29" s="93">
        <v>781381</v>
      </c>
      <c r="H29" s="93">
        <f>SUM(D29:G29)</f>
        <v>2381860</v>
      </c>
      <c r="I29" s="93">
        <v>928683</v>
      </c>
      <c r="J29" s="93">
        <f>H29+I29</f>
        <v>3310543</v>
      </c>
      <c r="K29" s="93">
        <v>10178535</v>
      </c>
      <c r="L29" s="93">
        <v>504137</v>
      </c>
      <c r="M29" s="93">
        <f>K29+L29</f>
        <v>10682672</v>
      </c>
      <c r="N29" s="93">
        <v>1220818</v>
      </c>
      <c r="O29" s="93">
        <f>M29+N29</f>
        <v>11903490</v>
      </c>
      <c r="P29" s="93">
        <f>J29+O29</f>
        <v>15214033</v>
      </c>
    </row>
    <row r="30" spans="1:35" s="65" customFormat="1" x14ac:dyDescent="0.15">
      <c r="A30" s="145"/>
      <c r="B30" s="146">
        <v>12</v>
      </c>
      <c r="C30" s="147"/>
      <c r="D30" s="148">
        <f>(和4!H25+和4!L25+和4!P25+和4!T25+和4!X25+和4!H46+和4!L46+和4!P46+和4!T46+和4!X46+和42!H26+和42!L26+和42!P26+和42!T26+和42!X26+和42!H47)</f>
        <v>345041.10000000003</v>
      </c>
      <c r="E30" s="101">
        <f>(和3!H26+和3!L26+和3!P26+和3!T26+和3!X26+和32!H26+和32!L26+和32!P26+和32!T26+和32!X26+和33!H26+和33!L26+和33!P26+和33!T26+和33!X26+和3未!H26+和3未!L26+和3未!P26+和3未!T26)</f>
        <v>1067103.8</v>
      </c>
      <c r="F30" s="101">
        <f>(乳21!H25+乳21!L25+乳21!P25+乳21!T25+乳21!X25+乳22!H25+乳22!L25+乳22!P25+乳22!T25+乳22!X25+乳23!H25+乳23!L25+乳2未!H25+乳2未!L25+乳2未!P25+乳2未!T25+乳2未!X25+乳2未!H45+乳2未!L45+乳2未!P45)</f>
        <v>527307.4</v>
      </c>
      <c r="G30" s="100">
        <f>(交雑31!H25+交雑31!L25+交雑31!P25+交雑31!T25+交雑31!X25+交雑32!H25+交雑32!L25+交雑32!P25+交雑32!T25+交雑32!X25+交雑33!H25+交雑33!L25+交雑未!H25+交雑未!L25+交雑未!P25+交雑未!T25+交雑未!X25)</f>
        <v>624695.39999999991</v>
      </c>
      <c r="H30" s="100">
        <f>SUM(D30:G30)</f>
        <v>2564147.7000000002</v>
      </c>
      <c r="I30" s="100">
        <f>(輸入牛!P41+輸入牛!T41+輸入牛!X41+輸入牛2!H20+輸入牛2!L20+輸入牛2!P20+輸入牛2!T20+輸入牛2!X20+輸入牛2!H40+輸入牛2!L40+輸入牛2!P40+輸入牛2!T40)</f>
        <v>747058</v>
      </c>
      <c r="J30" s="100">
        <f>H30+I30</f>
        <v>3311205.7</v>
      </c>
      <c r="K30" s="100">
        <f>(豚!H18+豚!L18+豚!P18+豚!T18+豚2!H19+豚2!L19+豚2!P19)</f>
        <v>8121342.4000000004</v>
      </c>
      <c r="L30" s="100">
        <f>(豚ﾌﾛｰｽﾞﾝ!H24+豚ﾌﾛｰｽﾞﾝ!L24+豚ﾌﾛｰｽﾞﾝ!P24+豚ﾌﾛｰｽﾞﾝ!T24+豚ﾌﾛｰｽﾞﾝ!H43+豚ﾌﾛｰｽﾞﾝ!L43)</f>
        <v>389217.5</v>
      </c>
      <c r="M30" s="100">
        <f>K30+L30</f>
        <v>8510559.9000000004</v>
      </c>
      <c r="N30" s="100">
        <f>(輸入豚!H21+輸入豚!L21+輸入豚!P21+輸入豚!T21+輸入豚!X21+輸入豚!H41+輸入豚!L41+輸入豚!P41+輸入豚!T41+輸入豚!X41+輸入豚2!H21+輸入豚2!L21+輸入豚2!P21+輸入豚2!T21)</f>
        <v>1215473</v>
      </c>
      <c r="O30" s="100">
        <f>M30+N30</f>
        <v>9726032.9000000004</v>
      </c>
      <c r="P30" s="100">
        <f>J30+O30</f>
        <v>13037238.600000001</v>
      </c>
    </row>
    <row r="31" spans="1:35" s="65" customFormat="1" x14ac:dyDescent="0.15">
      <c r="A31" s="127"/>
      <c r="B31" s="127"/>
      <c r="C31" s="128" t="s">
        <v>106</v>
      </c>
      <c r="D31" s="129" t="s">
        <v>107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</row>
    <row r="32" spans="1:35" x14ac:dyDescent="0.15"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</row>
    <row r="33" spans="1:35" x14ac:dyDescent="0.15">
      <c r="A33" s="65"/>
      <c r="B33" s="65"/>
      <c r="C33" s="65"/>
      <c r="D33" s="132"/>
      <c r="E33" s="133"/>
      <c r="F33" s="133"/>
      <c r="G33" s="133"/>
      <c r="H33" s="150"/>
      <c r="I33" s="132"/>
      <c r="J33" s="150"/>
      <c r="K33" s="132"/>
      <c r="L33" s="132"/>
      <c r="M33" s="150"/>
      <c r="N33" s="132"/>
      <c r="O33" s="150"/>
      <c r="P33" s="150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</row>
    <row r="34" spans="1:35" x14ac:dyDescent="0.15">
      <c r="A34" s="65"/>
      <c r="B34" s="65"/>
      <c r="C34" s="65"/>
      <c r="D34" s="132"/>
      <c r="E34" s="133"/>
      <c r="F34" s="133"/>
      <c r="G34" s="133"/>
      <c r="H34" s="131"/>
      <c r="I34" s="132"/>
      <c r="J34" s="131"/>
      <c r="K34" s="132"/>
      <c r="L34" s="132"/>
      <c r="M34" s="131"/>
      <c r="N34" s="132"/>
      <c r="O34" s="131"/>
      <c r="P34" s="131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</row>
    <row r="35" spans="1:35" x14ac:dyDescent="0.15">
      <c r="A35" s="65"/>
      <c r="B35" s="65"/>
      <c r="C35" s="65"/>
      <c r="D35" s="151"/>
      <c r="E35" s="133"/>
      <c r="F35" s="133"/>
      <c r="G35" s="133"/>
      <c r="H35" s="65"/>
      <c r="I35" s="132"/>
      <c r="J35" s="65"/>
      <c r="K35" s="132"/>
      <c r="L35" s="132"/>
      <c r="M35" s="65"/>
      <c r="N35" s="132"/>
      <c r="O35" s="65"/>
      <c r="P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</row>
    <row r="36" spans="1:35" x14ac:dyDescent="0.15">
      <c r="A36" s="65"/>
      <c r="B36" s="65"/>
      <c r="C36" s="65"/>
      <c r="D36" s="132"/>
      <c r="E36" s="133"/>
      <c r="F36" s="133"/>
      <c r="G36" s="133"/>
      <c r="H36" s="65"/>
      <c r="I36" s="132"/>
      <c r="J36" s="65"/>
      <c r="K36" s="132"/>
      <c r="L36" s="132"/>
      <c r="M36" s="65"/>
      <c r="N36" s="132"/>
      <c r="O36" s="65"/>
      <c r="P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</row>
    <row r="37" spans="1:35" x14ac:dyDescent="0.15">
      <c r="A37" s="65"/>
      <c r="B37" s="65"/>
      <c r="C37" s="65"/>
      <c r="D37" s="132"/>
      <c r="E37" s="119"/>
      <c r="F37" s="133"/>
      <c r="G37" s="133"/>
      <c r="H37" s="65"/>
      <c r="I37" s="132"/>
      <c r="J37" s="65"/>
      <c r="K37" s="132"/>
      <c r="L37" s="132"/>
      <c r="M37" s="65"/>
      <c r="N37" s="132"/>
      <c r="O37" s="65"/>
      <c r="P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</row>
    <row r="38" spans="1:35" x14ac:dyDescent="0.15">
      <c r="A38" s="65"/>
      <c r="B38" s="65"/>
      <c r="C38" s="65"/>
      <c r="D38" s="132"/>
      <c r="E38" s="132"/>
      <c r="F38" s="133"/>
      <c r="G38" s="133"/>
      <c r="H38" s="65"/>
      <c r="I38" s="132"/>
      <c r="J38" s="65"/>
      <c r="K38" s="132"/>
      <c r="L38" s="132"/>
      <c r="M38" s="65"/>
      <c r="N38" s="132"/>
      <c r="O38" s="65"/>
      <c r="P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</row>
    <row r="39" spans="1:35" x14ac:dyDescent="0.15">
      <c r="A39" s="65"/>
      <c r="B39" s="65"/>
      <c r="C39" s="65"/>
      <c r="D39" s="132"/>
      <c r="E39" s="132"/>
      <c r="F39" s="133"/>
      <c r="G39" s="133"/>
      <c r="H39" s="65"/>
      <c r="I39" s="132"/>
      <c r="J39" s="65"/>
      <c r="K39" s="132"/>
      <c r="L39" s="65"/>
      <c r="M39" s="65"/>
      <c r="N39" s="132"/>
      <c r="O39" s="65"/>
      <c r="P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</row>
    <row r="40" spans="1:35" x14ac:dyDescent="0.15">
      <c r="A40" s="65"/>
      <c r="B40" s="65"/>
      <c r="C40" s="65"/>
      <c r="D40" s="132"/>
      <c r="E40" s="132"/>
      <c r="F40" s="133"/>
      <c r="G40" s="133"/>
      <c r="H40" s="65"/>
      <c r="I40" s="132"/>
      <c r="J40" s="65"/>
      <c r="K40" s="65"/>
      <c r="L40" s="65"/>
      <c r="M40" s="65"/>
      <c r="N40" s="132"/>
      <c r="O40" s="65"/>
      <c r="P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</row>
    <row r="41" spans="1:35" x14ac:dyDescent="0.15">
      <c r="A41" s="65"/>
      <c r="B41" s="65"/>
      <c r="C41" s="65"/>
      <c r="D41" s="132"/>
      <c r="E41" s="132"/>
      <c r="F41" s="133"/>
      <c r="G41" s="133"/>
      <c r="H41" s="65"/>
      <c r="I41" s="132"/>
      <c r="J41" s="65"/>
      <c r="K41" s="65"/>
      <c r="L41" s="65"/>
      <c r="M41" s="65"/>
      <c r="N41" s="132"/>
      <c r="O41" s="65"/>
      <c r="P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</row>
    <row r="42" spans="1:35" x14ac:dyDescent="0.15">
      <c r="A42" s="65"/>
      <c r="B42" s="65"/>
      <c r="C42" s="65"/>
      <c r="D42" s="132"/>
      <c r="E42" s="132"/>
      <c r="F42" s="133"/>
      <c r="G42" s="133"/>
      <c r="H42" s="65"/>
      <c r="I42" s="132"/>
      <c r="J42" s="65"/>
      <c r="K42" s="65"/>
      <c r="L42" s="65"/>
      <c r="M42" s="65"/>
      <c r="N42" s="132"/>
      <c r="O42" s="65"/>
      <c r="P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</row>
    <row r="43" spans="1:35" x14ac:dyDescent="0.15">
      <c r="A43" s="65"/>
      <c r="B43" s="65"/>
      <c r="C43" s="65"/>
      <c r="D43" s="133"/>
      <c r="E43" s="132"/>
      <c r="F43" s="133"/>
      <c r="G43" s="133"/>
      <c r="H43" s="65"/>
      <c r="I43" s="132"/>
      <c r="J43" s="65"/>
      <c r="K43" s="65"/>
      <c r="L43" s="65"/>
      <c r="M43" s="65"/>
      <c r="N43" s="132"/>
      <c r="O43" s="65"/>
      <c r="P43" s="65"/>
    </row>
    <row r="44" spans="1:35" x14ac:dyDescent="0.15">
      <c r="A44" s="65"/>
      <c r="B44" s="65"/>
      <c r="C44" s="65"/>
      <c r="D44" s="133"/>
      <c r="E44" s="132"/>
      <c r="F44" s="133"/>
      <c r="G44" s="133"/>
      <c r="H44" s="65"/>
      <c r="I44" s="132"/>
      <c r="J44" s="65"/>
      <c r="K44" s="65"/>
      <c r="L44" s="65"/>
      <c r="M44" s="65"/>
      <c r="N44" s="132"/>
      <c r="O44" s="65"/>
      <c r="P44" s="65"/>
    </row>
    <row r="45" spans="1:35" x14ac:dyDescent="0.15">
      <c r="A45" s="65"/>
      <c r="B45" s="65"/>
      <c r="C45" s="65"/>
      <c r="D45" s="133"/>
      <c r="E45" s="132"/>
      <c r="F45" s="133"/>
      <c r="G45" s="133"/>
      <c r="H45" s="65"/>
      <c r="I45" s="65"/>
      <c r="J45" s="65"/>
      <c r="K45" s="65"/>
      <c r="L45" s="65"/>
      <c r="M45" s="65"/>
      <c r="N45" s="132"/>
      <c r="O45" s="65"/>
      <c r="P45" s="65"/>
    </row>
    <row r="46" spans="1:35" x14ac:dyDescent="0.15">
      <c r="A46" s="65"/>
      <c r="B46" s="65"/>
      <c r="C46" s="65"/>
      <c r="D46" s="133"/>
      <c r="E46" s="132"/>
      <c r="F46" s="133"/>
      <c r="G46" s="133"/>
      <c r="H46" s="65"/>
      <c r="I46" s="65"/>
      <c r="J46" s="65"/>
      <c r="K46" s="65"/>
      <c r="L46" s="65"/>
      <c r="M46" s="65"/>
      <c r="N46" s="132"/>
      <c r="O46" s="65"/>
      <c r="P46" s="65"/>
    </row>
    <row r="47" spans="1:35" x14ac:dyDescent="0.15">
      <c r="A47" s="65"/>
      <c r="B47" s="65"/>
      <c r="C47" s="65"/>
      <c r="D47" s="133"/>
      <c r="E47" s="132"/>
      <c r="F47" s="133"/>
      <c r="G47" s="133"/>
      <c r="H47" s="65"/>
      <c r="I47" s="65"/>
      <c r="J47" s="65"/>
      <c r="K47" s="65"/>
      <c r="L47" s="65"/>
      <c r="M47" s="65"/>
      <c r="N47" s="65"/>
      <c r="O47" s="65"/>
      <c r="P47" s="65"/>
    </row>
    <row r="48" spans="1:35" x14ac:dyDescent="0.15">
      <c r="A48" s="65"/>
      <c r="B48" s="65"/>
      <c r="C48" s="65"/>
      <c r="D48" s="133"/>
      <c r="E48" s="132"/>
      <c r="F48" s="133"/>
      <c r="G48" s="133"/>
      <c r="H48" s="65"/>
      <c r="I48" s="65"/>
      <c r="J48" s="65"/>
      <c r="K48" s="65"/>
      <c r="L48" s="65"/>
      <c r="M48" s="65"/>
      <c r="N48" s="65"/>
      <c r="O48" s="65"/>
      <c r="P48" s="65"/>
    </row>
    <row r="49" spans="1:16" x14ac:dyDescent="0.15">
      <c r="A49" s="65"/>
      <c r="B49" s="65"/>
      <c r="C49" s="65"/>
      <c r="D49" s="65"/>
      <c r="E49" s="132"/>
      <c r="F49" s="133"/>
      <c r="G49" s="133"/>
      <c r="H49" s="65"/>
      <c r="I49" s="65"/>
      <c r="J49" s="65"/>
      <c r="K49" s="65"/>
      <c r="L49" s="65"/>
      <c r="M49" s="65"/>
      <c r="N49" s="65"/>
      <c r="O49" s="65"/>
      <c r="P49" s="65"/>
    </row>
    <row r="50" spans="1:16" x14ac:dyDescent="0.15">
      <c r="A50" s="65"/>
      <c r="B50" s="65"/>
      <c r="C50" s="65"/>
      <c r="D50" s="65"/>
      <c r="E50" s="65"/>
      <c r="F50" s="133"/>
      <c r="G50" s="65"/>
      <c r="H50" s="65"/>
      <c r="I50" s="65"/>
      <c r="J50" s="65"/>
      <c r="K50" s="65"/>
      <c r="L50" s="65"/>
      <c r="M50" s="65"/>
      <c r="N50" s="65"/>
      <c r="O50" s="65"/>
      <c r="P50" s="65"/>
    </row>
    <row r="51" spans="1:16" x14ac:dyDescent="0.1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</row>
    <row r="52" spans="1:16" x14ac:dyDescent="0.1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</row>
    <row r="53" spans="1:16" x14ac:dyDescent="0.1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</row>
    <row r="54" spans="1:16" x14ac:dyDescent="0.1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</row>
    <row r="55" spans="1:16" x14ac:dyDescent="0.1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</row>
    <row r="56" spans="1:16" x14ac:dyDescent="0.1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</row>
    <row r="57" spans="1:16" x14ac:dyDescent="0.1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</row>
    <row r="58" spans="1:16" x14ac:dyDescent="0.1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 x14ac:dyDescent="0.1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</row>
    <row r="60" spans="1:16" x14ac:dyDescent="0.1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 x14ac:dyDescent="0.1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x14ac:dyDescent="0.1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</row>
    <row r="63" spans="1:16" x14ac:dyDescent="0.1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x14ac:dyDescent="0.1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</row>
    <row r="65" spans="1:16" x14ac:dyDescent="0.1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</row>
    <row r="66" spans="1:16" x14ac:dyDescent="0.1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</row>
    <row r="67" spans="1:16" x14ac:dyDescent="0.1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</row>
    <row r="68" spans="1:16" x14ac:dyDescent="0.1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</row>
    <row r="69" spans="1:16" x14ac:dyDescent="0.1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</row>
    <row r="70" spans="1:16" x14ac:dyDescent="0.1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</row>
    <row r="71" spans="1:16" x14ac:dyDescent="0.1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</row>
  </sheetData>
  <mergeCells count="5">
    <mergeCell ref="D4:H4"/>
    <mergeCell ref="K4:M4"/>
    <mergeCell ref="D5:E5"/>
    <mergeCell ref="H5:H6"/>
    <mergeCell ref="M5:M6"/>
  </mergeCells>
  <phoneticPr fontId="5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T45"/>
  <sheetViews>
    <sheetView zoomScale="75" workbookViewId="0"/>
  </sheetViews>
  <sheetFormatPr defaultColWidth="7.5" defaultRowHeight="12" x14ac:dyDescent="0.15"/>
  <cols>
    <col min="1" max="1" width="1.625" style="317" customWidth="1"/>
    <col min="2" max="2" width="4.625" style="317" customWidth="1"/>
    <col min="3" max="4" width="2.875" style="317" customWidth="1"/>
    <col min="5" max="7" width="7.625" style="317" customWidth="1"/>
    <col min="8" max="8" width="9.125" style="317" customWidth="1"/>
    <col min="9" max="11" width="7.625" style="317" customWidth="1"/>
    <col min="12" max="12" width="9.125" style="317" customWidth="1"/>
    <col min="13" max="15" width="7.625" style="317" customWidth="1"/>
    <col min="16" max="16" width="9.125" style="317" customWidth="1"/>
    <col min="17" max="19" width="7.625" style="317" customWidth="1"/>
    <col min="20" max="20" width="9.125" style="317" customWidth="1"/>
    <col min="21" max="16384" width="7.5" style="317"/>
  </cols>
  <sheetData>
    <row r="1" spans="2:20" ht="15" customHeight="1" x14ac:dyDescent="0.15">
      <c r="B1" s="376"/>
      <c r="C1" s="376"/>
      <c r="D1" s="376"/>
    </row>
    <row r="2" spans="2:20" ht="12.75" customHeight="1" x14ac:dyDescent="0.15">
      <c r="B2" s="317" t="s">
        <v>357</v>
      </c>
      <c r="C2" s="322"/>
      <c r="D2" s="322"/>
    </row>
    <row r="3" spans="2:20" ht="12.75" customHeight="1" x14ac:dyDescent="0.15">
      <c r="B3" s="322"/>
      <c r="C3" s="322"/>
      <c r="D3" s="322"/>
      <c r="T3" s="378" t="s">
        <v>117</v>
      </c>
    </row>
    <row r="4" spans="2:20" ht="3.75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</row>
    <row r="5" spans="2:20" ht="13.5" customHeight="1" x14ac:dyDescent="0.15">
      <c r="B5" s="329"/>
      <c r="C5" s="332" t="s">
        <v>278</v>
      </c>
      <c r="D5" s="331"/>
      <c r="E5" s="515" t="s">
        <v>250</v>
      </c>
      <c r="F5" s="516"/>
      <c r="G5" s="516"/>
      <c r="H5" s="514"/>
      <c r="I5" s="515" t="s">
        <v>251</v>
      </c>
      <c r="J5" s="516"/>
      <c r="K5" s="516"/>
      <c r="L5" s="514"/>
      <c r="M5" s="515" t="s">
        <v>252</v>
      </c>
      <c r="N5" s="516"/>
      <c r="O5" s="516"/>
      <c r="P5" s="514"/>
      <c r="Q5" s="515" t="s">
        <v>253</v>
      </c>
      <c r="R5" s="516"/>
      <c r="S5" s="516"/>
      <c r="T5" s="514"/>
    </row>
    <row r="6" spans="2:20" ht="13.5" customHeight="1" x14ac:dyDescent="0.15">
      <c r="B6" s="363" t="s">
        <v>281</v>
      </c>
      <c r="C6" s="449"/>
      <c r="D6" s="331"/>
      <c r="E6" s="518" t="s">
        <v>163</v>
      </c>
      <c r="F6" s="518" t="s">
        <v>126</v>
      </c>
      <c r="G6" s="519" t="s">
        <v>194</v>
      </c>
      <c r="H6" s="518" t="s">
        <v>128</v>
      </c>
      <c r="I6" s="518" t="s">
        <v>163</v>
      </c>
      <c r="J6" s="518" t="s">
        <v>126</v>
      </c>
      <c r="K6" s="519" t="s">
        <v>194</v>
      </c>
      <c r="L6" s="518" t="s">
        <v>128</v>
      </c>
      <c r="M6" s="518" t="s">
        <v>163</v>
      </c>
      <c r="N6" s="518" t="s">
        <v>126</v>
      </c>
      <c r="O6" s="519" t="s">
        <v>194</v>
      </c>
      <c r="P6" s="518" t="s">
        <v>128</v>
      </c>
      <c r="Q6" s="518" t="s">
        <v>163</v>
      </c>
      <c r="R6" s="518" t="s">
        <v>126</v>
      </c>
      <c r="S6" s="519" t="s">
        <v>194</v>
      </c>
      <c r="T6" s="518" t="s">
        <v>128</v>
      </c>
    </row>
    <row r="7" spans="2:20" ht="13.5" customHeight="1" x14ac:dyDescent="0.15">
      <c r="B7" s="346" t="s">
        <v>95</v>
      </c>
      <c r="C7" s="347">
        <v>18</v>
      </c>
      <c r="D7" s="348" t="s">
        <v>96</v>
      </c>
      <c r="E7" s="350">
        <v>704</v>
      </c>
      <c r="F7" s="350">
        <v>819</v>
      </c>
      <c r="G7" s="350">
        <v>768</v>
      </c>
      <c r="H7" s="350">
        <v>70473</v>
      </c>
      <c r="I7" s="350">
        <v>431</v>
      </c>
      <c r="J7" s="350">
        <v>504</v>
      </c>
      <c r="K7" s="350">
        <v>470</v>
      </c>
      <c r="L7" s="350">
        <v>276850</v>
      </c>
      <c r="M7" s="350">
        <v>735</v>
      </c>
      <c r="N7" s="350">
        <v>893</v>
      </c>
      <c r="O7" s="350">
        <v>792</v>
      </c>
      <c r="P7" s="350">
        <v>111640</v>
      </c>
      <c r="Q7" s="350">
        <v>662</v>
      </c>
      <c r="R7" s="350">
        <v>788</v>
      </c>
      <c r="S7" s="350">
        <v>725</v>
      </c>
      <c r="T7" s="350">
        <v>109772</v>
      </c>
    </row>
    <row r="8" spans="2:20" ht="13.5" customHeight="1" x14ac:dyDescent="0.15">
      <c r="B8" s="352"/>
      <c r="C8" s="320">
        <v>19</v>
      </c>
      <c r="D8" s="328"/>
      <c r="E8" s="354">
        <v>746</v>
      </c>
      <c r="F8" s="354">
        <v>893</v>
      </c>
      <c r="G8" s="354">
        <v>830</v>
      </c>
      <c r="H8" s="354">
        <v>67666</v>
      </c>
      <c r="I8" s="354">
        <v>431</v>
      </c>
      <c r="J8" s="354">
        <v>546</v>
      </c>
      <c r="K8" s="354">
        <v>478</v>
      </c>
      <c r="L8" s="354">
        <v>316286</v>
      </c>
      <c r="M8" s="354">
        <v>788</v>
      </c>
      <c r="N8" s="354">
        <v>924</v>
      </c>
      <c r="O8" s="354">
        <v>849</v>
      </c>
      <c r="P8" s="354">
        <v>84052</v>
      </c>
      <c r="Q8" s="354">
        <v>683</v>
      </c>
      <c r="R8" s="354">
        <v>872</v>
      </c>
      <c r="S8" s="354">
        <v>774</v>
      </c>
      <c r="T8" s="354">
        <v>111493</v>
      </c>
    </row>
    <row r="9" spans="2:20" ht="13.5" customHeight="1" x14ac:dyDescent="0.15">
      <c r="B9" s="352"/>
      <c r="C9" s="320">
        <v>20</v>
      </c>
      <c r="D9" s="328"/>
      <c r="E9" s="354">
        <v>756</v>
      </c>
      <c r="F9" s="354">
        <v>945</v>
      </c>
      <c r="G9" s="354">
        <v>859</v>
      </c>
      <c r="H9" s="354">
        <v>51084</v>
      </c>
      <c r="I9" s="354">
        <v>473</v>
      </c>
      <c r="J9" s="354">
        <v>651</v>
      </c>
      <c r="K9" s="354">
        <v>527</v>
      </c>
      <c r="L9" s="354">
        <v>357066</v>
      </c>
      <c r="M9" s="354">
        <v>788</v>
      </c>
      <c r="N9" s="354">
        <v>945</v>
      </c>
      <c r="O9" s="354">
        <v>863</v>
      </c>
      <c r="P9" s="354">
        <v>124196</v>
      </c>
      <c r="Q9" s="354">
        <v>735</v>
      </c>
      <c r="R9" s="354">
        <v>935</v>
      </c>
      <c r="S9" s="354">
        <v>857</v>
      </c>
      <c r="T9" s="354">
        <v>189346</v>
      </c>
    </row>
    <row r="10" spans="2:20" ht="13.5" customHeight="1" x14ac:dyDescent="0.15">
      <c r="B10" s="356"/>
      <c r="C10" s="326">
        <v>21</v>
      </c>
      <c r="D10" s="342"/>
      <c r="E10" s="358">
        <v>641</v>
      </c>
      <c r="F10" s="358">
        <v>809</v>
      </c>
      <c r="G10" s="358">
        <v>721</v>
      </c>
      <c r="H10" s="358">
        <v>76769</v>
      </c>
      <c r="I10" s="358">
        <v>357</v>
      </c>
      <c r="J10" s="358">
        <v>530</v>
      </c>
      <c r="K10" s="358">
        <v>460</v>
      </c>
      <c r="L10" s="358">
        <v>159364</v>
      </c>
      <c r="M10" s="358">
        <v>683</v>
      </c>
      <c r="N10" s="358">
        <v>882</v>
      </c>
      <c r="O10" s="358">
        <v>746</v>
      </c>
      <c r="P10" s="358">
        <v>119553</v>
      </c>
      <c r="Q10" s="358">
        <v>578</v>
      </c>
      <c r="R10" s="358">
        <v>767</v>
      </c>
      <c r="S10" s="358">
        <v>691</v>
      </c>
      <c r="T10" s="358">
        <v>309596</v>
      </c>
    </row>
    <row r="11" spans="2:20" ht="13.5" customHeight="1" x14ac:dyDescent="0.15">
      <c r="B11" s="352"/>
      <c r="C11" s="320">
        <v>12</v>
      </c>
      <c r="D11" s="328"/>
      <c r="E11" s="354">
        <v>672</v>
      </c>
      <c r="F11" s="354">
        <v>735</v>
      </c>
      <c r="G11" s="354">
        <v>705</v>
      </c>
      <c r="H11" s="354">
        <v>8516</v>
      </c>
      <c r="I11" s="354">
        <v>368</v>
      </c>
      <c r="J11" s="354">
        <v>473</v>
      </c>
      <c r="K11" s="354">
        <v>393</v>
      </c>
      <c r="L11" s="354">
        <v>12276</v>
      </c>
      <c r="M11" s="354">
        <v>714</v>
      </c>
      <c r="N11" s="354">
        <v>788</v>
      </c>
      <c r="O11" s="354">
        <v>736</v>
      </c>
      <c r="P11" s="354">
        <v>9455</v>
      </c>
      <c r="Q11" s="354">
        <v>578</v>
      </c>
      <c r="R11" s="354">
        <v>683</v>
      </c>
      <c r="S11" s="354">
        <v>647</v>
      </c>
      <c r="T11" s="354">
        <v>22840</v>
      </c>
    </row>
    <row r="12" spans="2:20" ht="13.5" customHeight="1" x14ac:dyDescent="0.15">
      <c r="B12" s="352" t="s">
        <v>99</v>
      </c>
      <c r="C12" s="320">
        <v>1</v>
      </c>
      <c r="D12" s="328" t="s">
        <v>2</v>
      </c>
      <c r="E12" s="354">
        <v>672</v>
      </c>
      <c r="F12" s="354">
        <v>761</v>
      </c>
      <c r="G12" s="354">
        <v>716</v>
      </c>
      <c r="H12" s="354">
        <v>5332</v>
      </c>
      <c r="I12" s="354">
        <v>368</v>
      </c>
      <c r="J12" s="354">
        <v>457</v>
      </c>
      <c r="K12" s="354">
        <v>400</v>
      </c>
      <c r="L12" s="354">
        <v>8332</v>
      </c>
      <c r="M12" s="354">
        <v>714</v>
      </c>
      <c r="N12" s="354">
        <v>798</v>
      </c>
      <c r="O12" s="354">
        <v>754</v>
      </c>
      <c r="P12" s="354">
        <v>6143</v>
      </c>
      <c r="Q12" s="354">
        <v>578</v>
      </c>
      <c r="R12" s="354">
        <v>683</v>
      </c>
      <c r="S12" s="354">
        <v>654</v>
      </c>
      <c r="T12" s="354">
        <v>18044</v>
      </c>
    </row>
    <row r="13" spans="2:20" ht="13.5" customHeight="1" x14ac:dyDescent="0.15">
      <c r="B13" s="352"/>
      <c r="C13" s="320">
        <v>2</v>
      </c>
      <c r="D13" s="328"/>
      <c r="E13" s="354">
        <v>683</v>
      </c>
      <c r="F13" s="354">
        <v>767</v>
      </c>
      <c r="G13" s="354">
        <v>709</v>
      </c>
      <c r="H13" s="354">
        <v>4384</v>
      </c>
      <c r="I13" s="354">
        <v>368</v>
      </c>
      <c r="J13" s="354">
        <v>483</v>
      </c>
      <c r="K13" s="354">
        <v>395</v>
      </c>
      <c r="L13" s="354">
        <v>17647</v>
      </c>
      <c r="M13" s="354">
        <v>693</v>
      </c>
      <c r="N13" s="354">
        <v>788</v>
      </c>
      <c r="O13" s="354">
        <v>754</v>
      </c>
      <c r="P13" s="354">
        <v>5456</v>
      </c>
      <c r="Q13" s="354">
        <v>662</v>
      </c>
      <c r="R13" s="354">
        <v>756</v>
      </c>
      <c r="S13" s="354">
        <v>703</v>
      </c>
      <c r="T13" s="354">
        <v>26599</v>
      </c>
    </row>
    <row r="14" spans="2:20" ht="13.5" customHeight="1" x14ac:dyDescent="0.15">
      <c r="B14" s="352"/>
      <c r="C14" s="320">
        <v>3</v>
      </c>
      <c r="D14" s="328"/>
      <c r="E14" s="354">
        <v>714</v>
      </c>
      <c r="F14" s="354">
        <v>838</v>
      </c>
      <c r="G14" s="354">
        <v>724</v>
      </c>
      <c r="H14" s="354">
        <v>2815</v>
      </c>
      <c r="I14" s="354">
        <v>410</v>
      </c>
      <c r="J14" s="354">
        <v>483</v>
      </c>
      <c r="K14" s="354">
        <v>448</v>
      </c>
      <c r="L14" s="354">
        <v>47813</v>
      </c>
      <c r="M14" s="354">
        <v>756</v>
      </c>
      <c r="N14" s="354">
        <v>872</v>
      </c>
      <c r="O14" s="354">
        <v>783</v>
      </c>
      <c r="P14" s="354">
        <v>7435</v>
      </c>
      <c r="Q14" s="354">
        <v>714</v>
      </c>
      <c r="R14" s="354">
        <v>767</v>
      </c>
      <c r="S14" s="354">
        <v>735</v>
      </c>
      <c r="T14" s="354">
        <v>41330</v>
      </c>
    </row>
    <row r="15" spans="2:20" ht="13.5" customHeight="1" x14ac:dyDescent="0.15">
      <c r="B15" s="352"/>
      <c r="C15" s="320">
        <v>4</v>
      </c>
      <c r="D15" s="328"/>
      <c r="E15" s="354">
        <v>746</v>
      </c>
      <c r="F15" s="354">
        <v>840</v>
      </c>
      <c r="G15" s="354">
        <v>757</v>
      </c>
      <c r="H15" s="354">
        <v>5438</v>
      </c>
      <c r="I15" s="354">
        <v>420</v>
      </c>
      <c r="J15" s="354">
        <v>504</v>
      </c>
      <c r="K15" s="354">
        <v>486</v>
      </c>
      <c r="L15" s="354">
        <v>61276</v>
      </c>
      <c r="M15" s="354">
        <v>788</v>
      </c>
      <c r="N15" s="354">
        <v>876</v>
      </c>
      <c r="O15" s="354">
        <v>823</v>
      </c>
      <c r="P15" s="354">
        <v>5057</v>
      </c>
      <c r="Q15" s="354">
        <v>735</v>
      </c>
      <c r="R15" s="354">
        <v>792</v>
      </c>
      <c r="S15" s="354">
        <v>759</v>
      </c>
      <c r="T15" s="354">
        <v>14422</v>
      </c>
    </row>
    <row r="16" spans="2:20" ht="13.5" customHeight="1" x14ac:dyDescent="0.15">
      <c r="B16" s="352"/>
      <c r="C16" s="320">
        <v>5</v>
      </c>
      <c r="D16" s="328"/>
      <c r="E16" s="354">
        <v>714</v>
      </c>
      <c r="F16" s="354">
        <v>788</v>
      </c>
      <c r="G16" s="354">
        <v>739</v>
      </c>
      <c r="H16" s="354">
        <v>4325</v>
      </c>
      <c r="I16" s="354">
        <v>473</v>
      </c>
      <c r="J16" s="354">
        <v>525</v>
      </c>
      <c r="K16" s="354">
        <v>490</v>
      </c>
      <c r="L16" s="354">
        <v>10077</v>
      </c>
      <c r="M16" s="354">
        <v>777</v>
      </c>
      <c r="N16" s="354">
        <v>872</v>
      </c>
      <c r="O16" s="354">
        <v>799</v>
      </c>
      <c r="P16" s="354">
        <v>7199</v>
      </c>
      <c r="Q16" s="354">
        <v>683</v>
      </c>
      <c r="R16" s="354">
        <v>767</v>
      </c>
      <c r="S16" s="354">
        <v>739</v>
      </c>
      <c r="T16" s="354">
        <v>11673</v>
      </c>
    </row>
    <row r="17" spans="1:20" ht="13.5" customHeight="1" x14ac:dyDescent="0.15">
      <c r="B17" s="352"/>
      <c r="C17" s="320">
        <v>6</v>
      </c>
      <c r="D17" s="328"/>
      <c r="E17" s="354">
        <v>735</v>
      </c>
      <c r="F17" s="354">
        <v>840</v>
      </c>
      <c r="G17" s="354">
        <v>764</v>
      </c>
      <c r="H17" s="354">
        <v>5045</v>
      </c>
      <c r="I17" s="354">
        <v>462</v>
      </c>
      <c r="J17" s="354">
        <v>546</v>
      </c>
      <c r="K17" s="354">
        <v>473</v>
      </c>
      <c r="L17" s="354">
        <v>26472</v>
      </c>
      <c r="M17" s="354">
        <v>756</v>
      </c>
      <c r="N17" s="354">
        <v>903</v>
      </c>
      <c r="O17" s="354">
        <v>782</v>
      </c>
      <c r="P17" s="354">
        <v>4895</v>
      </c>
      <c r="Q17" s="354">
        <v>735</v>
      </c>
      <c r="R17" s="354">
        <v>819</v>
      </c>
      <c r="S17" s="354">
        <v>781</v>
      </c>
      <c r="T17" s="354">
        <v>23981</v>
      </c>
    </row>
    <row r="18" spans="1:20" ht="13.5" customHeight="1" x14ac:dyDescent="0.15">
      <c r="B18" s="352"/>
      <c r="C18" s="320">
        <v>7</v>
      </c>
      <c r="D18" s="328"/>
      <c r="E18" s="354">
        <v>777</v>
      </c>
      <c r="F18" s="354">
        <v>862</v>
      </c>
      <c r="G18" s="354">
        <v>820</v>
      </c>
      <c r="H18" s="354">
        <v>8049</v>
      </c>
      <c r="I18" s="354">
        <v>504</v>
      </c>
      <c r="J18" s="354">
        <v>562</v>
      </c>
      <c r="K18" s="354">
        <v>514</v>
      </c>
      <c r="L18" s="354">
        <v>12492</v>
      </c>
      <c r="M18" s="354">
        <v>808</v>
      </c>
      <c r="N18" s="354">
        <v>952</v>
      </c>
      <c r="O18" s="354">
        <v>859</v>
      </c>
      <c r="P18" s="354">
        <v>4033</v>
      </c>
      <c r="Q18" s="354">
        <v>777</v>
      </c>
      <c r="R18" s="354">
        <v>840</v>
      </c>
      <c r="S18" s="354">
        <v>795</v>
      </c>
      <c r="T18" s="354">
        <v>16545</v>
      </c>
    </row>
    <row r="19" spans="1:20" ht="13.5" customHeight="1" x14ac:dyDescent="0.15">
      <c r="B19" s="352"/>
      <c r="C19" s="320">
        <v>8</v>
      </c>
      <c r="D19" s="328"/>
      <c r="E19" s="354">
        <v>714</v>
      </c>
      <c r="F19" s="354">
        <v>788</v>
      </c>
      <c r="G19" s="354">
        <v>728</v>
      </c>
      <c r="H19" s="354">
        <v>9464</v>
      </c>
      <c r="I19" s="354">
        <v>452</v>
      </c>
      <c r="J19" s="354">
        <v>504</v>
      </c>
      <c r="K19" s="354">
        <v>496</v>
      </c>
      <c r="L19" s="354">
        <v>14483</v>
      </c>
      <c r="M19" s="354">
        <v>756</v>
      </c>
      <c r="N19" s="354">
        <v>893</v>
      </c>
      <c r="O19" s="354">
        <v>779</v>
      </c>
      <c r="P19" s="354">
        <v>6964</v>
      </c>
      <c r="Q19" s="354">
        <v>677</v>
      </c>
      <c r="R19" s="354">
        <v>777</v>
      </c>
      <c r="S19" s="354">
        <v>731</v>
      </c>
      <c r="T19" s="354">
        <v>21600</v>
      </c>
    </row>
    <row r="20" spans="1:20" ht="13.5" customHeight="1" x14ac:dyDescent="0.15">
      <c r="B20" s="352"/>
      <c r="C20" s="320">
        <v>9</v>
      </c>
      <c r="D20" s="328"/>
      <c r="E20" s="360">
        <v>714</v>
      </c>
      <c r="F20" s="354">
        <v>822</v>
      </c>
      <c r="G20" s="354">
        <v>774</v>
      </c>
      <c r="H20" s="354">
        <v>10283</v>
      </c>
      <c r="I20" s="354">
        <v>452</v>
      </c>
      <c r="J20" s="354">
        <v>546</v>
      </c>
      <c r="K20" s="354">
        <v>502</v>
      </c>
      <c r="L20" s="354">
        <v>20195</v>
      </c>
      <c r="M20" s="354">
        <v>788</v>
      </c>
      <c r="N20" s="354">
        <v>872</v>
      </c>
      <c r="O20" s="354">
        <v>824</v>
      </c>
      <c r="P20" s="354">
        <v>6060</v>
      </c>
      <c r="Q20" s="354">
        <v>683</v>
      </c>
      <c r="R20" s="354">
        <v>756</v>
      </c>
      <c r="S20" s="354">
        <v>710</v>
      </c>
      <c r="T20" s="354">
        <v>18379</v>
      </c>
    </row>
    <row r="21" spans="1:20" ht="13.5" customHeight="1" x14ac:dyDescent="0.15">
      <c r="A21" s="320"/>
      <c r="B21" s="352"/>
      <c r="C21" s="320">
        <v>10</v>
      </c>
      <c r="D21" s="328"/>
      <c r="E21" s="354">
        <v>714</v>
      </c>
      <c r="F21" s="354">
        <v>787.5</v>
      </c>
      <c r="G21" s="354">
        <v>739.03970318689767</v>
      </c>
      <c r="H21" s="354">
        <v>5530.3</v>
      </c>
      <c r="I21" s="354">
        <v>451.5</v>
      </c>
      <c r="J21" s="354">
        <v>525</v>
      </c>
      <c r="K21" s="354">
        <v>488.36379514979075</v>
      </c>
      <c r="L21" s="354">
        <v>20823.7</v>
      </c>
      <c r="M21" s="354">
        <v>787.5</v>
      </c>
      <c r="N21" s="354">
        <v>871.5</v>
      </c>
      <c r="O21" s="354">
        <v>811.39929999156641</v>
      </c>
      <c r="P21" s="354">
        <v>9759.7000000000007</v>
      </c>
      <c r="Q21" s="354">
        <v>682.5</v>
      </c>
      <c r="R21" s="354">
        <v>756</v>
      </c>
      <c r="S21" s="354">
        <v>715.86091659232818</v>
      </c>
      <c r="T21" s="354">
        <v>27567.7</v>
      </c>
    </row>
    <row r="22" spans="1:20" ht="13.5" customHeight="1" x14ac:dyDescent="0.15">
      <c r="A22" s="320"/>
      <c r="B22" s="352"/>
      <c r="C22" s="320">
        <v>11</v>
      </c>
      <c r="D22" s="328"/>
      <c r="E22" s="354">
        <v>714</v>
      </c>
      <c r="F22" s="354">
        <v>792.75</v>
      </c>
      <c r="G22" s="354">
        <v>745.82158322056807</v>
      </c>
      <c r="H22" s="354">
        <v>10808.5</v>
      </c>
      <c r="I22" s="354">
        <v>441</v>
      </c>
      <c r="J22" s="354">
        <v>546</v>
      </c>
      <c r="K22" s="354">
        <v>479.45536041096057</v>
      </c>
      <c r="L22" s="354">
        <v>21642.799999999999</v>
      </c>
      <c r="M22" s="354">
        <v>787.5</v>
      </c>
      <c r="N22" s="354">
        <v>892.5</v>
      </c>
      <c r="O22" s="354">
        <v>820.83978324573252</v>
      </c>
      <c r="P22" s="354">
        <v>8434.9</v>
      </c>
      <c r="Q22" s="354">
        <v>682.5</v>
      </c>
      <c r="R22" s="354">
        <v>787.5</v>
      </c>
      <c r="S22" s="354">
        <v>748.62863821765916</v>
      </c>
      <c r="T22" s="360">
        <v>30689</v>
      </c>
    </row>
    <row r="23" spans="1:20" ht="13.5" customHeight="1" x14ac:dyDescent="0.15">
      <c r="A23" s="320"/>
      <c r="B23" s="356"/>
      <c r="C23" s="326">
        <v>12</v>
      </c>
      <c r="D23" s="342"/>
      <c r="E23" s="358">
        <v>798</v>
      </c>
      <c r="F23" s="358">
        <v>856.80000000000007</v>
      </c>
      <c r="G23" s="358">
        <v>822.47558889327536</v>
      </c>
      <c r="H23" s="358">
        <v>7889.1</v>
      </c>
      <c r="I23" s="358">
        <v>441</v>
      </c>
      <c r="J23" s="358">
        <v>525</v>
      </c>
      <c r="K23" s="358">
        <v>482.42225979006867</v>
      </c>
      <c r="L23" s="358">
        <v>16373.5</v>
      </c>
      <c r="M23" s="358">
        <v>840</v>
      </c>
      <c r="N23" s="358">
        <v>892.5</v>
      </c>
      <c r="O23" s="358">
        <v>884.78774556944643</v>
      </c>
      <c r="P23" s="358">
        <v>14299.6</v>
      </c>
      <c r="Q23" s="358">
        <v>787.5</v>
      </c>
      <c r="R23" s="358">
        <v>840</v>
      </c>
      <c r="S23" s="358">
        <v>801.11753721483308</v>
      </c>
      <c r="T23" s="361">
        <v>24082.6</v>
      </c>
    </row>
    <row r="24" spans="1:20" ht="13.5" customHeight="1" x14ac:dyDescent="0.15">
      <c r="B24" s="362"/>
      <c r="C24" s="365" t="s">
        <v>278</v>
      </c>
      <c r="D24" s="364"/>
      <c r="E24" s="517" t="s">
        <v>358</v>
      </c>
      <c r="F24" s="524"/>
      <c r="G24" s="524"/>
      <c r="H24" s="525"/>
      <c r="I24" s="517" t="s">
        <v>247</v>
      </c>
      <c r="J24" s="524"/>
      <c r="K24" s="524"/>
      <c r="L24" s="525"/>
      <c r="M24" s="437"/>
      <c r="N24" s="320"/>
      <c r="O24" s="320"/>
      <c r="P24" s="320"/>
      <c r="Q24" s="320"/>
      <c r="R24" s="320"/>
      <c r="S24" s="320"/>
      <c r="T24" s="320"/>
    </row>
    <row r="25" spans="1:20" ht="13.5" customHeight="1" x14ac:dyDescent="0.15">
      <c r="B25" s="363" t="s">
        <v>281</v>
      </c>
      <c r="C25" s="449"/>
      <c r="D25" s="331"/>
      <c r="E25" s="518" t="s">
        <v>163</v>
      </c>
      <c r="F25" s="518" t="s">
        <v>126</v>
      </c>
      <c r="G25" s="519" t="s">
        <v>194</v>
      </c>
      <c r="H25" s="518" t="s">
        <v>128</v>
      </c>
      <c r="I25" s="518" t="s">
        <v>163</v>
      </c>
      <c r="J25" s="518" t="s">
        <v>126</v>
      </c>
      <c r="K25" s="519" t="s">
        <v>194</v>
      </c>
      <c r="L25" s="518" t="s">
        <v>128</v>
      </c>
      <c r="M25" s="437"/>
      <c r="N25" s="320"/>
      <c r="O25" s="320"/>
      <c r="P25" s="320"/>
      <c r="Q25" s="320"/>
      <c r="R25" s="320"/>
      <c r="S25" s="320"/>
      <c r="T25" s="320"/>
    </row>
    <row r="26" spans="1:20" ht="13.5" customHeight="1" x14ac:dyDescent="0.15">
      <c r="B26" s="346" t="s">
        <v>95</v>
      </c>
      <c r="C26" s="347">
        <v>18</v>
      </c>
      <c r="D26" s="348" t="s">
        <v>96</v>
      </c>
      <c r="E26" s="350">
        <v>452</v>
      </c>
      <c r="F26" s="350">
        <v>567</v>
      </c>
      <c r="G26" s="350">
        <v>487</v>
      </c>
      <c r="H26" s="350">
        <v>450291</v>
      </c>
      <c r="I26" s="350">
        <v>788</v>
      </c>
      <c r="J26" s="350">
        <v>966</v>
      </c>
      <c r="K26" s="350">
        <v>876</v>
      </c>
      <c r="L26" s="350">
        <v>29107</v>
      </c>
      <c r="M26" s="437"/>
      <c r="N26" s="320"/>
      <c r="O26" s="320"/>
      <c r="P26" s="320"/>
      <c r="Q26" s="320"/>
      <c r="R26" s="320"/>
      <c r="S26" s="320"/>
      <c r="T26" s="320"/>
    </row>
    <row r="27" spans="1:20" ht="13.5" customHeight="1" x14ac:dyDescent="0.15">
      <c r="B27" s="352"/>
      <c r="C27" s="320">
        <v>19</v>
      </c>
      <c r="D27" s="328"/>
      <c r="E27" s="354">
        <v>462</v>
      </c>
      <c r="F27" s="354">
        <v>557</v>
      </c>
      <c r="G27" s="354">
        <v>503</v>
      </c>
      <c r="H27" s="354">
        <v>528955</v>
      </c>
      <c r="I27" s="354">
        <v>788</v>
      </c>
      <c r="J27" s="354">
        <v>971</v>
      </c>
      <c r="K27" s="354">
        <v>914</v>
      </c>
      <c r="L27" s="354">
        <v>27780</v>
      </c>
      <c r="M27" s="437"/>
      <c r="N27" s="320"/>
      <c r="O27" s="320"/>
      <c r="P27" s="320"/>
      <c r="Q27" s="320"/>
      <c r="R27" s="320"/>
      <c r="S27" s="320"/>
      <c r="T27" s="320"/>
    </row>
    <row r="28" spans="1:20" ht="13.5" customHeight="1" x14ac:dyDescent="0.15">
      <c r="B28" s="352"/>
      <c r="C28" s="320">
        <v>20</v>
      </c>
      <c r="D28" s="328"/>
      <c r="E28" s="354">
        <v>462</v>
      </c>
      <c r="F28" s="354">
        <v>683</v>
      </c>
      <c r="G28" s="354">
        <v>585</v>
      </c>
      <c r="H28" s="354">
        <v>512913</v>
      </c>
      <c r="I28" s="354">
        <v>840</v>
      </c>
      <c r="J28" s="354">
        <v>1019</v>
      </c>
      <c r="K28" s="354">
        <v>926</v>
      </c>
      <c r="L28" s="354">
        <v>25826</v>
      </c>
      <c r="M28" s="437"/>
      <c r="N28" s="320"/>
      <c r="O28" s="320"/>
      <c r="P28" s="320"/>
      <c r="Q28" s="320"/>
      <c r="R28" s="320"/>
      <c r="S28" s="320"/>
      <c r="T28" s="320"/>
    </row>
    <row r="29" spans="1:20" ht="13.5" customHeight="1" x14ac:dyDescent="0.15">
      <c r="B29" s="356"/>
      <c r="C29" s="326">
        <v>21</v>
      </c>
      <c r="D29" s="342"/>
      <c r="E29" s="358">
        <v>388</v>
      </c>
      <c r="F29" s="358">
        <v>599</v>
      </c>
      <c r="G29" s="358">
        <v>474</v>
      </c>
      <c r="H29" s="358">
        <v>631740</v>
      </c>
      <c r="I29" s="358">
        <v>683</v>
      </c>
      <c r="J29" s="358">
        <v>893</v>
      </c>
      <c r="K29" s="358">
        <v>842</v>
      </c>
      <c r="L29" s="358">
        <v>24958</v>
      </c>
      <c r="M29" s="437"/>
      <c r="N29" s="320"/>
      <c r="O29" s="320"/>
      <c r="P29" s="320"/>
      <c r="Q29" s="320"/>
      <c r="R29" s="320"/>
      <c r="S29" s="320"/>
      <c r="T29" s="320"/>
    </row>
    <row r="30" spans="1:20" ht="13.5" customHeight="1" x14ac:dyDescent="0.15">
      <c r="B30" s="352"/>
      <c r="C30" s="320">
        <v>12</v>
      </c>
      <c r="D30" s="328"/>
      <c r="E30" s="354">
        <v>399</v>
      </c>
      <c r="F30" s="354">
        <v>494</v>
      </c>
      <c r="G30" s="354">
        <v>427</v>
      </c>
      <c r="H30" s="354">
        <v>25288</v>
      </c>
      <c r="I30" s="354">
        <v>704</v>
      </c>
      <c r="J30" s="354">
        <v>893</v>
      </c>
      <c r="K30" s="354">
        <v>833</v>
      </c>
      <c r="L30" s="354">
        <v>4232</v>
      </c>
      <c r="M30" s="437"/>
      <c r="N30" s="320"/>
      <c r="O30" s="320"/>
      <c r="P30" s="320"/>
      <c r="Q30" s="320"/>
      <c r="R30" s="320"/>
      <c r="S30" s="320"/>
      <c r="T30" s="320"/>
    </row>
    <row r="31" spans="1:20" ht="13.5" customHeight="1" x14ac:dyDescent="0.15">
      <c r="B31" s="352" t="s">
        <v>99</v>
      </c>
      <c r="C31" s="320">
        <v>1</v>
      </c>
      <c r="D31" s="328" t="s">
        <v>2</v>
      </c>
      <c r="E31" s="354">
        <v>410</v>
      </c>
      <c r="F31" s="354">
        <v>494</v>
      </c>
      <c r="G31" s="354">
        <v>434</v>
      </c>
      <c r="H31" s="354">
        <v>60182</v>
      </c>
      <c r="I31" s="354">
        <v>714</v>
      </c>
      <c r="J31" s="354">
        <v>893</v>
      </c>
      <c r="K31" s="354">
        <v>844</v>
      </c>
      <c r="L31" s="354">
        <v>3167</v>
      </c>
      <c r="M31" s="437"/>
      <c r="N31" s="320"/>
      <c r="O31" s="320"/>
      <c r="P31" s="320"/>
      <c r="Q31" s="320"/>
      <c r="R31" s="320"/>
      <c r="S31" s="320"/>
      <c r="T31" s="320"/>
    </row>
    <row r="32" spans="1:20" ht="13.5" customHeight="1" x14ac:dyDescent="0.15">
      <c r="B32" s="352"/>
      <c r="C32" s="320">
        <v>2</v>
      </c>
      <c r="D32" s="328"/>
      <c r="E32" s="354">
        <v>399</v>
      </c>
      <c r="F32" s="354">
        <v>494</v>
      </c>
      <c r="G32" s="354">
        <v>433</v>
      </c>
      <c r="H32" s="354">
        <v>21884</v>
      </c>
      <c r="I32" s="354">
        <v>704</v>
      </c>
      <c r="J32" s="354">
        <v>893</v>
      </c>
      <c r="K32" s="354">
        <v>822</v>
      </c>
      <c r="L32" s="354">
        <v>5022</v>
      </c>
      <c r="M32" s="437"/>
      <c r="N32" s="320"/>
      <c r="O32" s="320"/>
      <c r="P32" s="320"/>
      <c r="Q32" s="320"/>
      <c r="R32" s="320"/>
      <c r="S32" s="320"/>
      <c r="T32" s="320"/>
    </row>
    <row r="33" spans="2:20" ht="13.5" customHeight="1" x14ac:dyDescent="0.15">
      <c r="B33" s="352"/>
      <c r="C33" s="320">
        <v>3</v>
      </c>
      <c r="D33" s="328"/>
      <c r="E33" s="354">
        <v>420</v>
      </c>
      <c r="F33" s="354">
        <v>494</v>
      </c>
      <c r="G33" s="354">
        <v>450</v>
      </c>
      <c r="H33" s="354">
        <v>30281</v>
      </c>
      <c r="I33" s="354">
        <v>746</v>
      </c>
      <c r="J33" s="354">
        <v>893</v>
      </c>
      <c r="K33" s="354">
        <v>860</v>
      </c>
      <c r="L33" s="354">
        <v>3916</v>
      </c>
      <c r="M33" s="437"/>
      <c r="N33" s="320"/>
      <c r="O33" s="320"/>
      <c r="P33" s="320"/>
      <c r="Q33" s="320"/>
      <c r="R33" s="320"/>
      <c r="S33" s="320"/>
      <c r="T33" s="320"/>
    </row>
    <row r="34" spans="2:20" ht="13.5" customHeight="1" x14ac:dyDescent="0.15">
      <c r="B34" s="352"/>
      <c r="C34" s="320">
        <v>4</v>
      </c>
      <c r="D34" s="328"/>
      <c r="E34" s="354">
        <v>441</v>
      </c>
      <c r="F34" s="354">
        <v>519</v>
      </c>
      <c r="G34" s="354">
        <v>466</v>
      </c>
      <c r="H34" s="354">
        <v>19864</v>
      </c>
      <c r="I34" s="354">
        <v>819</v>
      </c>
      <c r="J34" s="354">
        <v>940</v>
      </c>
      <c r="K34" s="354">
        <v>882</v>
      </c>
      <c r="L34" s="354">
        <v>2147</v>
      </c>
      <c r="M34" s="437"/>
      <c r="N34" s="320"/>
      <c r="O34" s="320"/>
      <c r="P34" s="320"/>
      <c r="Q34" s="320"/>
      <c r="R34" s="320"/>
      <c r="S34" s="320"/>
      <c r="T34" s="320"/>
    </row>
    <row r="35" spans="2:20" ht="13.5" customHeight="1" x14ac:dyDescent="0.15">
      <c r="B35" s="352"/>
      <c r="C35" s="320">
        <v>5</v>
      </c>
      <c r="D35" s="328"/>
      <c r="E35" s="354">
        <v>504</v>
      </c>
      <c r="F35" s="354">
        <v>595</v>
      </c>
      <c r="G35" s="354">
        <v>554</v>
      </c>
      <c r="H35" s="354">
        <v>32029</v>
      </c>
      <c r="I35" s="354">
        <v>840</v>
      </c>
      <c r="J35" s="354">
        <v>872</v>
      </c>
      <c r="K35" s="354">
        <v>853</v>
      </c>
      <c r="L35" s="354">
        <v>4066</v>
      </c>
      <c r="M35" s="437"/>
      <c r="N35" s="320"/>
      <c r="O35" s="320"/>
      <c r="P35" s="320"/>
      <c r="Q35" s="320"/>
      <c r="R35" s="320"/>
      <c r="S35" s="320"/>
      <c r="T35" s="320"/>
    </row>
    <row r="36" spans="2:20" ht="13.5" customHeight="1" x14ac:dyDescent="0.15">
      <c r="B36" s="352"/>
      <c r="C36" s="320">
        <v>6</v>
      </c>
      <c r="D36" s="328"/>
      <c r="E36" s="354">
        <v>504</v>
      </c>
      <c r="F36" s="354">
        <v>595</v>
      </c>
      <c r="G36" s="354">
        <v>546</v>
      </c>
      <c r="H36" s="354">
        <v>37813</v>
      </c>
      <c r="I36" s="354">
        <v>809</v>
      </c>
      <c r="J36" s="354">
        <v>945</v>
      </c>
      <c r="K36" s="354">
        <v>823</v>
      </c>
      <c r="L36" s="354">
        <v>4271</v>
      </c>
      <c r="M36" s="437"/>
      <c r="N36" s="320"/>
      <c r="O36" s="320"/>
      <c r="P36" s="320"/>
      <c r="Q36" s="320"/>
      <c r="R36" s="320"/>
      <c r="S36" s="320"/>
      <c r="T36" s="320"/>
    </row>
    <row r="37" spans="2:20" ht="13.5" customHeight="1" x14ac:dyDescent="0.15">
      <c r="B37" s="352"/>
      <c r="C37" s="320">
        <v>7</v>
      </c>
      <c r="D37" s="328"/>
      <c r="E37" s="354">
        <v>546</v>
      </c>
      <c r="F37" s="354">
        <v>651</v>
      </c>
      <c r="G37" s="354">
        <v>578</v>
      </c>
      <c r="H37" s="354">
        <v>22308</v>
      </c>
      <c r="I37" s="354">
        <v>872</v>
      </c>
      <c r="J37" s="354">
        <v>872</v>
      </c>
      <c r="K37" s="354">
        <v>872</v>
      </c>
      <c r="L37" s="354">
        <v>1968</v>
      </c>
      <c r="M37" s="437"/>
      <c r="N37" s="320"/>
      <c r="O37" s="320"/>
      <c r="P37" s="320"/>
      <c r="Q37" s="320"/>
      <c r="R37" s="320"/>
      <c r="S37" s="320"/>
      <c r="T37" s="320"/>
    </row>
    <row r="38" spans="2:20" ht="13.5" customHeight="1" x14ac:dyDescent="0.15">
      <c r="B38" s="352"/>
      <c r="C38" s="320">
        <v>8</v>
      </c>
      <c r="D38" s="328"/>
      <c r="E38" s="354">
        <v>483</v>
      </c>
      <c r="F38" s="354">
        <v>557</v>
      </c>
      <c r="G38" s="354">
        <v>511</v>
      </c>
      <c r="H38" s="354">
        <v>25675</v>
      </c>
      <c r="I38" s="354">
        <v>840</v>
      </c>
      <c r="J38" s="354">
        <v>872</v>
      </c>
      <c r="K38" s="354">
        <v>865</v>
      </c>
      <c r="L38" s="354">
        <v>1562</v>
      </c>
      <c r="M38" s="437"/>
      <c r="N38" s="320"/>
      <c r="O38" s="320"/>
      <c r="P38" s="320"/>
      <c r="Q38" s="320"/>
      <c r="R38" s="320"/>
      <c r="S38" s="320"/>
      <c r="T38" s="320"/>
    </row>
    <row r="39" spans="2:20" ht="13.5" customHeight="1" x14ac:dyDescent="0.15">
      <c r="B39" s="352"/>
      <c r="C39" s="320">
        <v>9</v>
      </c>
      <c r="D39" s="328"/>
      <c r="E39" s="354">
        <v>483</v>
      </c>
      <c r="F39" s="354">
        <v>600</v>
      </c>
      <c r="G39" s="354">
        <v>525</v>
      </c>
      <c r="H39" s="354">
        <v>28560</v>
      </c>
      <c r="I39" s="354">
        <v>819</v>
      </c>
      <c r="J39" s="354">
        <v>945</v>
      </c>
      <c r="K39" s="354">
        <v>850</v>
      </c>
      <c r="L39" s="354">
        <v>1908</v>
      </c>
      <c r="M39" s="437"/>
      <c r="N39" s="320"/>
      <c r="O39" s="320"/>
      <c r="P39" s="320"/>
      <c r="Q39" s="320"/>
      <c r="R39" s="320"/>
      <c r="S39" s="320"/>
      <c r="T39" s="320"/>
    </row>
    <row r="40" spans="2:20" ht="13.5" customHeight="1" x14ac:dyDescent="0.15">
      <c r="B40" s="352"/>
      <c r="C40" s="320">
        <v>10</v>
      </c>
      <c r="D40" s="328"/>
      <c r="E40" s="354">
        <v>493.5</v>
      </c>
      <c r="F40" s="354">
        <v>556.5</v>
      </c>
      <c r="G40" s="354">
        <v>522.67491579341322</v>
      </c>
      <c r="H40" s="354">
        <v>20610.8</v>
      </c>
      <c r="I40" s="354">
        <v>819</v>
      </c>
      <c r="J40" s="354">
        <v>871.5</v>
      </c>
      <c r="K40" s="354">
        <v>828.01011073663949</v>
      </c>
      <c r="L40" s="354">
        <v>4079.4</v>
      </c>
      <c r="M40" s="320"/>
      <c r="N40" s="320"/>
      <c r="O40" s="320"/>
      <c r="P40" s="320"/>
      <c r="Q40" s="320"/>
      <c r="R40" s="320"/>
      <c r="S40" s="320"/>
      <c r="T40" s="320"/>
    </row>
    <row r="41" spans="2:20" ht="13.5" customHeight="1" x14ac:dyDescent="0.15">
      <c r="B41" s="352"/>
      <c r="C41" s="320">
        <v>11</v>
      </c>
      <c r="D41" s="328"/>
      <c r="E41" s="354">
        <v>472.5</v>
      </c>
      <c r="F41" s="354">
        <v>578.55000000000007</v>
      </c>
      <c r="G41" s="354">
        <v>495.80066296149266</v>
      </c>
      <c r="H41" s="354">
        <v>29065.200000000001</v>
      </c>
      <c r="I41" s="354">
        <v>787.5</v>
      </c>
      <c r="J41" s="354">
        <v>924</v>
      </c>
      <c r="K41" s="354">
        <v>844.89108880592448</v>
      </c>
      <c r="L41" s="360">
        <v>2166.6999999999998</v>
      </c>
      <c r="M41" s="320"/>
      <c r="N41" s="320"/>
      <c r="O41" s="320"/>
      <c r="P41" s="320"/>
      <c r="Q41" s="320"/>
      <c r="R41" s="320"/>
      <c r="S41" s="320"/>
      <c r="T41" s="320"/>
    </row>
    <row r="42" spans="2:20" ht="13.5" customHeight="1" x14ac:dyDescent="0.15">
      <c r="B42" s="356"/>
      <c r="C42" s="326">
        <v>12</v>
      </c>
      <c r="D42" s="342"/>
      <c r="E42" s="358">
        <v>472.5</v>
      </c>
      <c r="F42" s="358">
        <v>556.5</v>
      </c>
      <c r="G42" s="358">
        <v>490.0055320349984</v>
      </c>
      <c r="H42" s="358">
        <v>28611</v>
      </c>
      <c r="I42" s="358">
        <v>871.5</v>
      </c>
      <c r="J42" s="358">
        <v>871.5</v>
      </c>
      <c r="K42" s="358">
        <v>871.5</v>
      </c>
      <c r="L42" s="361">
        <v>1537.8</v>
      </c>
      <c r="M42" s="320"/>
      <c r="N42" s="320"/>
      <c r="O42" s="320"/>
      <c r="P42" s="320"/>
      <c r="Q42" s="320"/>
      <c r="R42" s="320"/>
      <c r="S42" s="320"/>
      <c r="T42" s="320"/>
    </row>
    <row r="43" spans="2:20" ht="3.75" customHeight="1" x14ac:dyDescent="0.15">
      <c r="B43" s="371"/>
      <c r="C43" s="372"/>
      <c r="D43" s="371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</row>
    <row r="44" spans="2:20" ht="12.75" customHeight="1" x14ac:dyDescent="0.15">
      <c r="B44" s="373" t="s">
        <v>135</v>
      </c>
      <c r="C44" s="317" t="s">
        <v>359</v>
      </c>
    </row>
    <row r="45" spans="2:20" ht="12.75" customHeight="1" x14ac:dyDescent="0.15">
      <c r="B45" s="374" t="s">
        <v>1</v>
      </c>
      <c r="C45" s="317" t="s">
        <v>137</v>
      </c>
    </row>
  </sheetData>
  <phoneticPr fontId="5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1:X58"/>
  <sheetViews>
    <sheetView zoomScale="75" zoomScaleNormal="75" workbookViewId="0"/>
  </sheetViews>
  <sheetFormatPr defaultColWidth="7.5" defaultRowHeight="12" x14ac:dyDescent="0.15"/>
  <cols>
    <col min="1" max="1" width="1" style="317" customWidth="1"/>
    <col min="2" max="2" width="5.625" style="317" customWidth="1"/>
    <col min="3" max="3" width="2.875" style="317" customWidth="1"/>
    <col min="4" max="4" width="5.25" style="317" customWidth="1"/>
    <col min="5" max="5" width="4.875" style="317" customWidth="1"/>
    <col min="6" max="7" width="5.875" style="317" customWidth="1"/>
    <col min="8" max="8" width="8.125" style="317" customWidth="1"/>
    <col min="9" max="9" width="6" style="317" customWidth="1"/>
    <col min="10" max="11" width="5.875" style="317" customWidth="1"/>
    <col min="12" max="12" width="8.125" style="317" customWidth="1"/>
    <col min="13" max="13" width="5.375" style="317" customWidth="1"/>
    <col min="14" max="15" width="5.875" style="317" customWidth="1"/>
    <col min="16" max="16" width="8.125" style="317" customWidth="1"/>
    <col min="17" max="17" width="5" style="317" customWidth="1"/>
    <col min="18" max="19" width="5.875" style="317" customWidth="1"/>
    <col min="20" max="20" width="8.125" style="317" customWidth="1"/>
    <col min="21" max="21" width="4.25" style="317" customWidth="1"/>
    <col min="22" max="22" width="5.875" style="317" customWidth="1"/>
    <col min="23" max="23" width="6.75" style="317" customWidth="1"/>
    <col min="24" max="24" width="8.125" style="317" customWidth="1"/>
    <col min="25" max="16384" width="7.5" style="317"/>
  </cols>
  <sheetData>
    <row r="1" spans="2:24" ht="15" customHeight="1" x14ac:dyDescent="0.15">
      <c r="B1" s="376"/>
      <c r="C1" s="376"/>
      <c r="D1" s="376"/>
    </row>
    <row r="2" spans="2:24" ht="12.75" customHeight="1" x14ac:dyDescent="0.15">
      <c r="B2" s="317" t="s">
        <v>360</v>
      </c>
      <c r="C2" s="322"/>
      <c r="D2" s="322"/>
    </row>
    <row r="3" spans="2:24" ht="12.75" customHeight="1" x14ac:dyDescent="0.15">
      <c r="B3" s="322"/>
      <c r="C3" s="322"/>
      <c r="D3" s="322"/>
      <c r="X3" s="378" t="s">
        <v>117</v>
      </c>
    </row>
    <row r="4" spans="2:24" ht="3.75" customHeight="1" x14ac:dyDescent="0.15"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</row>
    <row r="5" spans="2:24" ht="12" customHeight="1" x14ac:dyDescent="0.15">
      <c r="B5" s="329"/>
      <c r="C5" s="472" t="s">
        <v>278</v>
      </c>
      <c r="D5" s="473"/>
      <c r="E5" s="379" t="s">
        <v>361</v>
      </c>
      <c r="F5" s="474"/>
      <c r="G5" s="474"/>
      <c r="H5" s="475"/>
      <c r="I5" s="379" t="s">
        <v>362</v>
      </c>
      <c r="J5" s="474"/>
      <c r="K5" s="474"/>
      <c r="L5" s="475"/>
      <c r="M5" s="379" t="s">
        <v>363</v>
      </c>
      <c r="N5" s="474"/>
      <c r="O5" s="474"/>
      <c r="P5" s="475"/>
      <c r="Q5" s="379" t="s">
        <v>364</v>
      </c>
      <c r="R5" s="474"/>
      <c r="S5" s="474"/>
      <c r="T5" s="475"/>
      <c r="U5" s="379" t="s">
        <v>365</v>
      </c>
      <c r="V5" s="474"/>
      <c r="W5" s="474"/>
      <c r="X5" s="475"/>
    </row>
    <row r="6" spans="2:24" ht="12" customHeight="1" x14ac:dyDescent="0.15">
      <c r="B6" s="362"/>
      <c r="C6" s="341"/>
      <c r="D6" s="342"/>
      <c r="E6" s="341"/>
      <c r="F6" s="476"/>
      <c r="G6" s="476"/>
      <c r="H6" s="477"/>
      <c r="I6" s="341"/>
      <c r="J6" s="476"/>
      <c r="K6" s="476"/>
      <c r="L6" s="477"/>
      <c r="M6" s="341"/>
      <c r="N6" s="476"/>
      <c r="O6" s="476"/>
      <c r="P6" s="477"/>
      <c r="Q6" s="341"/>
      <c r="R6" s="476"/>
      <c r="S6" s="476"/>
      <c r="T6" s="477"/>
      <c r="U6" s="341"/>
      <c r="V6" s="476"/>
      <c r="W6" s="476"/>
      <c r="X6" s="477"/>
    </row>
    <row r="7" spans="2:24" ht="12" customHeight="1" x14ac:dyDescent="0.15">
      <c r="B7" s="335" t="s">
        <v>327</v>
      </c>
      <c r="C7" s="336"/>
      <c r="D7" s="337"/>
      <c r="E7" s="385" t="s">
        <v>292</v>
      </c>
      <c r="F7" s="385" t="s">
        <v>193</v>
      </c>
      <c r="G7" s="385" t="s">
        <v>293</v>
      </c>
      <c r="H7" s="385" t="s">
        <v>128</v>
      </c>
      <c r="I7" s="385" t="s">
        <v>292</v>
      </c>
      <c r="J7" s="385" t="s">
        <v>193</v>
      </c>
      <c r="K7" s="385" t="s">
        <v>293</v>
      </c>
      <c r="L7" s="385" t="s">
        <v>128</v>
      </c>
      <c r="M7" s="385" t="s">
        <v>292</v>
      </c>
      <c r="N7" s="385" t="s">
        <v>193</v>
      </c>
      <c r="O7" s="385" t="s">
        <v>293</v>
      </c>
      <c r="P7" s="385" t="s">
        <v>128</v>
      </c>
      <c r="Q7" s="385" t="s">
        <v>292</v>
      </c>
      <c r="R7" s="385" t="s">
        <v>193</v>
      </c>
      <c r="S7" s="385" t="s">
        <v>293</v>
      </c>
      <c r="T7" s="385" t="s">
        <v>128</v>
      </c>
      <c r="U7" s="385" t="s">
        <v>292</v>
      </c>
      <c r="V7" s="385" t="s">
        <v>193</v>
      </c>
      <c r="W7" s="385" t="s">
        <v>293</v>
      </c>
      <c r="X7" s="385" t="s">
        <v>128</v>
      </c>
    </row>
    <row r="8" spans="2:24" ht="12" customHeight="1" x14ac:dyDescent="0.15">
      <c r="B8" s="341"/>
      <c r="C8" s="326"/>
      <c r="D8" s="342"/>
      <c r="E8" s="386"/>
      <c r="F8" s="386"/>
      <c r="G8" s="386" t="s">
        <v>294</v>
      </c>
      <c r="H8" s="386"/>
      <c r="I8" s="386"/>
      <c r="J8" s="386"/>
      <c r="K8" s="386" t="s">
        <v>294</v>
      </c>
      <c r="L8" s="386"/>
      <c r="M8" s="386"/>
      <c r="N8" s="386"/>
      <c r="O8" s="386" t="s">
        <v>294</v>
      </c>
      <c r="P8" s="386"/>
      <c r="Q8" s="386"/>
      <c r="R8" s="386"/>
      <c r="S8" s="386" t="s">
        <v>294</v>
      </c>
      <c r="T8" s="386"/>
      <c r="U8" s="386"/>
      <c r="V8" s="386"/>
      <c r="W8" s="386" t="s">
        <v>294</v>
      </c>
      <c r="X8" s="386"/>
    </row>
    <row r="9" spans="2:24" ht="12" customHeight="1" x14ac:dyDescent="0.15">
      <c r="B9" s="346" t="s">
        <v>95</v>
      </c>
      <c r="C9" s="478">
        <v>19</v>
      </c>
      <c r="D9" s="348" t="s">
        <v>96</v>
      </c>
      <c r="E9" s="350">
        <v>648</v>
      </c>
      <c r="F9" s="350">
        <v>751</v>
      </c>
      <c r="G9" s="350">
        <v>700</v>
      </c>
      <c r="H9" s="350">
        <v>211499</v>
      </c>
      <c r="I9" s="350">
        <v>630</v>
      </c>
      <c r="J9" s="350">
        <v>777</v>
      </c>
      <c r="K9" s="350">
        <v>699</v>
      </c>
      <c r="L9" s="350">
        <v>1291793</v>
      </c>
      <c r="M9" s="350">
        <v>698</v>
      </c>
      <c r="N9" s="350">
        <v>819</v>
      </c>
      <c r="O9" s="350">
        <v>744</v>
      </c>
      <c r="P9" s="350">
        <v>518678</v>
      </c>
      <c r="Q9" s="350">
        <v>788</v>
      </c>
      <c r="R9" s="350">
        <v>1045</v>
      </c>
      <c r="S9" s="350">
        <v>920</v>
      </c>
      <c r="T9" s="350">
        <v>363274</v>
      </c>
      <c r="U9" s="350">
        <v>525</v>
      </c>
      <c r="V9" s="350">
        <v>677</v>
      </c>
      <c r="W9" s="350">
        <v>628</v>
      </c>
      <c r="X9" s="350">
        <v>433187</v>
      </c>
    </row>
    <row r="10" spans="2:24" ht="12" customHeight="1" x14ac:dyDescent="0.15">
      <c r="B10" s="352"/>
      <c r="C10" s="323">
        <v>20</v>
      </c>
      <c r="D10" s="328"/>
      <c r="E10" s="354">
        <v>610</v>
      </c>
      <c r="F10" s="354">
        <v>756</v>
      </c>
      <c r="G10" s="354">
        <v>678</v>
      </c>
      <c r="H10" s="354">
        <v>265434</v>
      </c>
      <c r="I10" s="354">
        <v>599</v>
      </c>
      <c r="J10" s="354">
        <v>767</v>
      </c>
      <c r="K10" s="354">
        <v>680</v>
      </c>
      <c r="L10" s="354">
        <v>1628264</v>
      </c>
      <c r="M10" s="354">
        <v>630</v>
      </c>
      <c r="N10" s="354">
        <v>819</v>
      </c>
      <c r="O10" s="354">
        <v>720</v>
      </c>
      <c r="P10" s="354">
        <v>586562</v>
      </c>
      <c r="Q10" s="354">
        <v>735</v>
      </c>
      <c r="R10" s="354">
        <v>1019</v>
      </c>
      <c r="S10" s="354">
        <v>869</v>
      </c>
      <c r="T10" s="354">
        <v>393118</v>
      </c>
      <c r="U10" s="354">
        <v>578</v>
      </c>
      <c r="V10" s="354">
        <v>672</v>
      </c>
      <c r="W10" s="354">
        <v>647</v>
      </c>
      <c r="X10" s="354">
        <v>976721</v>
      </c>
    </row>
    <row r="11" spans="2:24" ht="12" customHeight="1" x14ac:dyDescent="0.15">
      <c r="B11" s="356"/>
      <c r="C11" s="387">
        <v>21</v>
      </c>
      <c r="D11" s="342"/>
      <c r="E11" s="358">
        <v>578</v>
      </c>
      <c r="F11" s="358">
        <v>735</v>
      </c>
      <c r="G11" s="358">
        <v>650</v>
      </c>
      <c r="H11" s="358">
        <v>217226</v>
      </c>
      <c r="I11" s="358">
        <v>546</v>
      </c>
      <c r="J11" s="358">
        <v>735</v>
      </c>
      <c r="K11" s="358">
        <v>654</v>
      </c>
      <c r="L11" s="358">
        <v>1577725</v>
      </c>
      <c r="M11" s="358">
        <v>578</v>
      </c>
      <c r="N11" s="358">
        <v>777</v>
      </c>
      <c r="O11" s="358">
        <v>686</v>
      </c>
      <c r="P11" s="358">
        <v>716934</v>
      </c>
      <c r="Q11" s="358">
        <v>683</v>
      </c>
      <c r="R11" s="358">
        <v>966</v>
      </c>
      <c r="S11" s="358">
        <v>809</v>
      </c>
      <c r="T11" s="358">
        <v>310678</v>
      </c>
      <c r="U11" s="358">
        <v>557</v>
      </c>
      <c r="V11" s="358">
        <v>693</v>
      </c>
      <c r="W11" s="358">
        <v>638</v>
      </c>
      <c r="X11" s="358">
        <v>716355</v>
      </c>
    </row>
    <row r="12" spans="2:24" ht="12" customHeight="1" x14ac:dyDescent="0.15">
      <c r="B12" s="352" t="s">
        <v>328</v>
      </c>
      <c r="C12" s="323">
        <v>4</v>
      </c>
      <c r="D12" s="328"/>
      <c r="E12" s="354">
        <v>599</v>
      </c>
      <c r="F12" s="354">
        <v>692</v>
      </c>
      <c r="G12" s="354">
        <v>635</v>
      </c>
      <c r="H12" s="354">
        <v>20470</v>
      </c>
      <c r="I12" s="354">
        <v>609</v>
      </c>
      <c r="J12" s="354">
        <v>708</v>
      </c>
      <c r="K12" s="354">
        <v>648</v>
      </c>
      <c r="L12" s="354">
        <v>133093</v>
      </c>
      <c r="M12" s="354">
        <v>651</v>
      </c>
      <c r="N12" s="354">
        <v>767</v>
      </c>
      <c r="O12" s="354">
        <v>694</v>
      </c>
      <c r="P12" s="354">
        <v>94018</v>
      </c>
      <c r="Q12" s="354">
        <v>807</v>
      </c>
      <c r="R12" s="354">
        <v>893</v>
      </c>
      <c r="S12" s="354">
        <v>836</v>
      </c>
      <c r="T12" s="354">
        <v>32153</v>
      </c>
      <c r="U12" s="354">
        <v>599</v>
      </c>
      <c r="V12" s="354">
        <v>672</v>
      </c>
      <c r="W12" s="354">
        <v>645</v>
      </c>
      <c r="X12" s="354">
        <v>40693</v>
      </c>
    </row>
    <row r="13" spans="2:24" ht="12" customHeight="1" x14ac:dyDescent="0.15">
      <c r="B13" s="352"/>
      <c r="C13" s="323">
        <v>5</v>
      </c>
      <c r="D13" s="328"/>
      <c r="E13" s="354">
        <v>609</v>
      </c>
      <c r="F13" s="354">
        <v>705</v>
      </c>
      <c r="G13" s="354">
        <v>641</v>
      </c>
      <c r="H13" s="354">
        <v>15582</v>
      </c>
      <c r="I13" s="354">
        <v>599</v>
      </c>
      <c r="J13" s="354">
        <v>720</v>
      </c>
      <c r="K13" s="354">
        <v>637</v>
      </c>
      <c r="L13" s="354">
        <v>122843</v>
      </c>
      <c r="M13" s="354">
        <v>630</v>
      </c>
      <c r="N13" s="354">
        <v>767</v>
      </c>
      <c r="O13" s="354">
        <v>673</v>
      </c>
      <c r="P13" s="354">
        <v>77156</v>
      </c>
      <c r="Q13" s="354">
        <v>756</v>
      </c>
      <c r="R13" s="354">
        <v>945</v>
      </c>
      <c r="S13" s="354">
        <v>813</v>
      </c>
      <c r="T13" s="354">
        <v>39766</v>
      </c>
      <c r="U13" s="354">
        <v>609</v>
      </c>
      <c r="V13" s="354">
        <v>693</v>
      </c>
      <c r="W13" s="354">
        <v>648</v>
      </c>
      <c r="X13" s="354">
        <v>35070</v>
      </c>
    </row>
    <row r="14" spans="2:24" ht="12" customHeight="1" x14ac:dyDescent="0.15">
      <c r="B14" s="352"/>
      <c r="C14" s="323">
        <v>6</v>
      </c>
      <c r="D14" s="328"/>
      <c r="E14" s="354">
        <v>599</v>
      </c>
      <c r="F14" s="354">
        <v>674</v>
      </c>
      <c r="G14" s="354">
        <v>634</v>
      </c>
      <c r="H14" s="354">
        <v>17006</v>
      </c>
      <c r="I14" s="354">
        <v>599</v>
      </c>
      <c r="J14" s="354">
        <v>704</v>
      </c>
      <c r="K14" s="354">
        <v>634</v>
      </c>
      <c r="L14" s="354">
        <v>143379</v>
      </c>
      <c r="M14" s="354">
        <v>620</v>
      </c>
      <c r="N14" s="354">
        <v>735</v>
      </c>
      <c r="O14" s="354">
        <v>678</v>
      </c>
      <c r="P14" s="354">
        <v>87714</v>
      </c>
      <c r="Q14" s="354">
        <v>793</v>
      </c>
      <c r="R14" s="354">
        <v>893</v>
      </c>
      <c r="S14" s="354">
        <v>821</v>
      </c>
      <c r="T14" s="354">
        <v>38009</v>
      </c>
      <c r="U14" s="354">
        <v>609</v>
      </c>
      <c r="V14" s="354">
        <v>698</v>
      </c>
      <c r="W14" s="354">
        <v>636</v>
      </c>
      <c r="X14" s="354">
        <v>43042</v>
      </c>
    </row>
    <row r="15" spans="2:24" ht="12" customHeight="1" x14ac:dyDescent="0.15">
      <c r="B15" s="352"/>
      <c r="C15" s="323">
        <v>7</v>
      </c>
      <c r="D15" s="328"/>
      <c r="E15" s="354">
        <v>617</v>
      </c>
      <c r="F15" s="354">
        <v>686</v>
      </c>
      <c r="G15" s="354">
        <v>645</v>
      </c>
      <c r="H15" s="354">
        <v>17235</v>
      </c>
      <c r="I15" s="354">
        <v>604</v>
      </c>
      <c r="J15" s="354">
        <v>704</v>
      </c>
      <c r="K15" s="354">
        <v>639</v>
      </c>
      <c r="L15" s="354">
        <v>105525</v>
      </c>
      <c r="M15" s="354">
        <v>609</v>
      </c>
      <c r="N15" s="354">
        <v>767</v>
      </c>
      <c r="O15" s="354">
        <v>674</v>
      </c>
      <c r="P15" s="354">
        <v>76387</v>
      </c>
      <c r="Q15" s="354">
        <v>735</v>
      </c>
      <c r="R15" s="354">
        <v>945</v>
      </c>
      <c r="S15" s="354">
        <v>796</v>
      </c>
      <c r="T15" s="354">
        <v>15969</v>
      </c>
      <c r="U15" s="354">
        <v>609</v>
      </c>
      <c r="V15" s="354">
        <v>673</v>
      </c>
      <c r="W15" s="354">
        <v>642</v>
      </c>
      <c r="X15" s="354">
        <v>40255</v>
      </c>
    </row>
    <row r="16" spans="2:24" ht="12" customHeight="1" x14ac:dyDescent="0.15">
      <c r="B16" s="352"/>
      <c r="C16" s="323">
        <v>8</v>
      </c>
      <c r="D16" s="328"/>
      <c r="E16" s="360">
        <v>618</v>
      </c>
      <c r="F16" s="354">
        <v>683</v>
      </c>
      <c r="G16" s="354">
        <v>643</v>
      </c>
      <c r="H16" s="354">
        <v>16983</v>
      </c>
      <c r="I16" s="354">
        <v>607</v>
      </c>
      <c r="J16" s="354">
        <v>693</v>
      </c>
      <c r="K16" s="354">
        <v>645</v>
      </c>
      <c r="L16" s="354">
        <v>131893</v>
      </c>
      <c r="M16" s="354">
        <v>608</v>
      </c>
      <c r="N16" s="354">
        <v>735</v>
      </c>
      <c r="O16" s="354">
        <v>674</v>
      </c>
      <c r="P16" s="354">
        <v>69571</v>
      </c>
      <c r="Q16" s="354">
        <v>704</v>
      </c>
      <c r="R16" s="354">
        <v>924</v>
      </c>
      <c r="S16" s="354">
        <v>759</v>
      </c>
      <c r="T16" s="354">
        <v>30443</v>
      </c>
      <c r="U16" s="354">
        <v>557</v>
      </c>
      <c r="V16" s="354">
        <v>672</v>
      </c>
      <c r="W16" s="354">
        <v>624</v>
      </c>
      <c r="X16" s="354">
        <v>43902</v>
      </c>
    </row>
    <row r="17" spans="2:24" ht="12" customHeight="1" x14ac:dyDescent="0.15">
      <c r="B17" s="352"/>
      <c r="C17" s="323">
        <v>9</v>
      </c>
      <c r="D17" s="328"/>
      <c r="E17" s="354">
        <v>618</v>
      </c>
      <c r="F17" s="354">
        <v>700</v>
      </c>
      <c r="G17" s="354">
        <v>646</v>
      </c>
      <c r="H17" s="354">
        <v>18710</v>
      </c>
      <c r="I17" s="354">
        <v>620</v>
      </c>
      <c r="J17" s="354">
        <v>756</v>
      </c>
      <c r="K17" s="354">
        <v>650</v>
      </c>
      <c r="L17" s="354">
        <v>130473</v>
      </c>
      <c r="M17" s="354">
        <v>630</v>
      </c>
      <c r="N17" s="354">
        <v>735</v>
      </c>
      <c r="O17" s="354">
        <v>693</v>
      </c>
      <c r="P17" s="354">
        <v>92111</v>
      </c>
      <c r="Q17" s="354">
        <v>704</v>
      </c>
      <c r="R17" s="354">
        <v>924</v>
      </c>
      <c r="S17" s="354">
        <v>763</v>
      </c>
      <c r="T17" s="354">
        <v>36149</v>
      </c>
      <c r="U17" s="354">
        <v>557</v>
      </c>
      <c r="V17" s="354">
        <v>630</v>
      </c>
      <c r="W17" s="354">
        <v>603</v>
      </c>
      <c r="X17" s="354">
        <v>44659</v>
      </c>
    </row>
    <row r="18" spans="2:24" ht="12" customHeight="1" x14ac:dyDescent="0.15">
      <c r="B18" s="352"/>
      <c r="C18" s="323">
        <v>10</v>
      </c>
      <c r="D18" s="328"/>
      <c r="E18" s="354">
        <v>634.72500000000002</v>
      </c>
      <c r="F18" s="354">
        <v>704.55000000000007</v>
      </c>
      <c r="G18" s="354">
        <v>651.23034252003174</v>
      </c>
      <c r="H18" s="354">
        <v>17571.5</v>
      </c>
      <c r="I18" s="354">
        <v>609</v>
      </c>
      <c r="J18" s="354">
        <v>735</v>
      </c>
      <c r="K18" s="354">
        <v>639.91584337248173</v>
      </c>
      <c r="L18" s="354">
        <v>134247.70000000001</v>
      </c>
      <c r="M18" s="354">
        <v>682.5</v>
      </c>
      <c r="N18" s="354">
        <v>747.07500000000005</v>
      </c>
      <c r="O18" s="354">
        <v>723.51100753817821</v>
      </c>
      <c r="P18" s="354">
        <v>92712.1</v>
      </c>
      <c r="Q18" s="354">
        <v>734.58</v>
      </c>
      <c r="R18" s="354">
        <v>945</v>
      </c>
      <c r="S18" s="354">
        <v>769.96247470629146</v>
      </c>
      <c r="T18" s="354">
        <v>22179.200000000001</v>
      </c>
      <c r="U18" s="354">
        <v>601.65</v>
      </c>
      <c r="V18" s="354">
        <v>618.97500000000002</v>
      </c>
      <c r="W18" s="354">
        <v>605.7326397489885</v>
      </c>
      <c r="X18" s="354">
        <v>40004.699999999997</v>
      </c>
    </row>
    <row r="19" spans="2:24" ht="12" customHeight="1" x14ac:dyDescent="0.15">
      <c r="B19" s="352"/>
      <c r="C19" s="323">
        <v>11</v>
      </c>
      <c r="D19" s="328"/>
      <c r="E19" s="354">
        <v>640.29</v>
      </c>
      <c r="F19" s="354">
        <v>725.02499999999998</v>
      </c>
      <c r="G19" s="354">
        <v>659.03929630296977</v>
      </c>
      <c r="H19" s="354">
        <v>26109.4</v>
      </c>
      <c r="I19" s="354">
        <v>609</v>
      </c>
      <c r="J19" s="354">
        <v>693</v>
      </c>
      <c r="K19" s="354">
        <v>637.02152051709322</v>
      </c>
      <c r="L19" s="354">
        <v>160474</v>
      </c>
      <c r="M19" s="354">
        <v>651</v>
      </c>
      <c r="N19" s="354">
        <v>735</v>
      </c>
      <c r="O19" s="354">
        <v>695.4814725450766</v>
      </c>
      <c r="P19" s="354">
        <v>116261.20000000001</v>
      </c>
      <c r="Q19" s="354">
        <v>829.5</v>
      </c>
      <c r="R19" s="354">
        <v>934.5</v>
      </c>
      <c r="S19" s="354">
        <v>848.24092615769734</v>
      </c>
      <c r="T19" s="354">
        <v>32163</v>
      </c>
      <c r="U19" s="354">
        <v>603.75</v>
      </c>
      <c r="V19" s="354">
        <v>630</v>
      </c>
      <c r="W19" s="354">
        <v>615.63256534519735</v>
      </c>
      <c r="X19" s="360">
        <v>45646.5</v>
      </c>
    </row>
    <row r="20" spans="2:24" ht="12" customHeight="1" x14ac:dyDescent="0.15">
      <c r="B20" s="356"/>
      <c r="C20" s="387">
        <v>12</v>
      </c>
      <c r="D20" s="342"/>
      <c r="E20" s="358">
        <v>637.14</v>
      </c>
      <c r="F20" s="358">
        <v>690.16499999999996</v>
      </c>
      <c r="G20" s="358">
        <v>646.86312428615918</v>
      </c>
      <c r="H20" s="358">
        <v>27386</v>
      </c>
      <c r="I20" s="358">
        <v>609</v>
      </c>
      <c r="J20" s="358">
        <v>717.04499999999996</v>
      </c>
      <c r="K20" s="358">
        <v>638.97561688708981</v>
      </c>
      <c r="L20" s="358">
        <v>130364</v>
      </c>
      <c r="M20" s="358">
        <v>651</v>
      </c>
      <c r="N20" s="358">
        <v>766.5</v>
      </c>
      <c r="O20" s="358">
        <v>707.59510656248824</v>
      </c>
      <c r="P20" s="358">
        <v>97236</v>
      </c>
      <c r="Q20" s="358">
        <v>782.14499999999998</v>
      </c>
      <c r="R20" s="358">
        <v>900.06000000000006</v>
      </c>
      <c r="S20" s="358">
        <v>839.2532327586207</v>
      </c>
      <c r="T20" s="358">
        <v>24360</v>
      </c>
      <c r="U20" s="359">
        <v>598.5</v>
      </c>
      <c r="V20" s="359">
        <v>640.91999999999996</v>
      </c>
      <c r="W20" s="361">
        <v>614.58559269458078</v>
      </c>
      <c r="X20" s="361">
        <v>41499</v>
      </c>
    </row>
    <row r="21" spans="2:24" ht="12" customHeight="1" x14ac:dyDescent="0.15">
      <c r="B21" s="485"/>
      <c r="C21" s="486"/>
      <c r="D21" s="392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</row>
    <row r="22" spans="2:24" ht="12" customHeight="1" x14ac:dyDescent="0.15">
      <c r="B22" s="487"/>
      <c r="C22" s="488"/>
      <c r="D22" s="390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</row>
    <row r="23" spans="2:24" ht="12" customHeight="1" x14ac:dyDescent="0.15">
      <c r="B23" s="489">
        <v>40513</v>
      </c>
      <c r="C23" s="490"/>
      <c r="D23" s="396">
        <v>40527</v>
      </c>
      <c r="E23" s="354">
        <v>642.07500000000005</v>
      </c>
      <c r="F23" s="354">
        <v>686.80500000000006</v>
      </c>
      <c r="G23" s="354">
        <v>646.15081487932321</v>
      </c>
      <c r="H23" s="354">
        <v>16502.900000000001</v>
      </c>
      <c r="I23" s="354">
        <v>609</v>
      </c>
      <c r="J23" s="354">
        <v>717.04499999999996</v>
      </c>
      <c r="K23" s="354">
        <v>636.26364838080451</v>
      </c>
      <c r="L23" s="354">
        <v>71869.399999999994</v>
      </c>
      <c r="M23" s="354">
        <v>651</v>
      </c>
      <c r="N23" s="354">
        <v>756</v>
      </c>
      <c r="O23" s="354">
        <v>695.31316803805225</v>
      </c>
      <c r="P23" s="354">
        <v>55734.9</v>
      </c>
      <c r="Q23" s="354">
        <v>808.5</v>
      </c>
      <c r="R23" s="354">
        <v>900.06000000000006</v>
      </c>
      <c r="S23" s="354">
        <v>881.39303532229098</v>
      </c>
      <c r="T23" s="354">
        <v>11093.6</v>
      </c>
      <c r="U23" s="354">
        <v>598.5</v>
      </c>
      <c r="V23" s="354">
        <v>630</v>
      </c>
      <c r="W23" s="354">
        <v>610.25424196563699</v>
      </c>
      <c r="X23" s="354">
        <v>23598.799999999999</v>
      </c>
    </row>
    <row r="24" spans="2:24" ht="12" customHeight="1" x14ac:dyDescent="0.15">
      <c r="B24" s="489">
        <v>40528</v>
      </c>
      <c r="C24" s="490"/>
      <c r="D24" s="396">
        <v>40540</v>
      </c>
      <c r="E24" s="354">
        <v>637.14</v>
      </c>
      <c r="F24" s="354">
        <v>690.16499999999996</v>
      </c>
      <c r="G24" s="354">
        <v>647.37324037776182</v>
      </c>
      <c r="H24" s="354">
        <v>10049.1</v>
      </c>
      <c r="I24" s="354">
        <v>630</v>
      </c>
      <c r="J24" s="354">
        <v>703.5</v>
      </c>
      <c r="K24" s="354">
        <v>643.75757806718786</v>
      </c>
      <c r="L24" s="354">
        <v>55140.9</v>
      </c>
      <c r="M24" s="354">
        <v>682.5</v>
      </c>
      <c r="N24" s="354">
        <v>766.5</v>
      </c>
      <c r="O24" s="354">
        <v>728.17109808437147</v>
      </c>
      <c r="P24" s="354">
        <v>38158.6</v>
      </c>
      <c r="Q24" s="354">
        <v>782.14499999999998</v>
      </c>
      <c r="R24" s="354">
        <v>892.5</v>
      </c>
      <c r="S24" s="354">
        <v>808.64257066924381</v>
      </c>
      <c r="T24" s="354">
        <v>13187.6</v>
      </c>
      <c r="U24" s="354">
        <v>603.75</v>
      </c>
      <c r="V24" s="354">
        <v>640.91999999999996</v>
      </c>
      <c r="W24" s="354">
        <v>621.39759744623643</v>
      </c>
      <c r="X24" s="354">
        <v>16520.099999999999</v>
      </c>
    </row>
    <row r="25" spans="2:24" ht="12" customHeight="1" x14ac:dyDescent="0.15">
      <c r="B25" s="491"/>
      <c r="C25" s="492"/>
      <c r="D25" s="402">
        <v>40906</v>
      </c>
      <c r="E25" s="358"/>
      <c r="F25" s="358"/>
      <c r="G25" s="358"/>
      <c r="H25" s="358">
        <v>834</v>
      </c>
      <c r="I25" s="358"/>
      <c r="J25" s="358"/>
      <c r="K25" s="358"/>
      <c r="L25" s="358">
        <v>3354</v>
      </c>
      <c r="M25" s="358"/>
      <c r="N25" s="358"/>
      <c r="O25" s="358"/>
      <c r="P25" s="358">
        <v>3342</v>
      </c>
      <c r="Q25" s="358"/>
      <c r="R25" s="358"/>
      <c r="S25" s="358"/>
      <c r="T25" s="358">
        <v>79</v>
      </c>
      <c r="U25" s="358"/>
      <c r="V25" s="358"/>
      <c r="W25" s="358"/>
      <c r="X25" s="361">
        <v>1380</v>
      </c>
    </row>
    <row r="26" spans="2:24" ht="12" customHeight="1" x14ac:dyDescent="0.15">
      <c r="B26" s="362"/>
      <c r="C26" s="508" t="s">
        <v>278</v>
      </c>
      <c r="D26" s="509"/>
      <c r="E26" s="437" t="s">
        <v>366</v>
      </c>
      <c r="F26" s="324"/>
      <c r="G26" s="324"/>
      <c r="H26" s="510"/>
      <c r="I26" s="437" t="s">
        <v>367</v>
      </c>
      <c r="J26" s="324"/>
      <c r="K26" s="324"/>
      <c r="L26" s="510"/>
      <c r="M26" s="437" t="s">
        <v>368</v>
      </c>
      <c r="N26" s="324"/>
      <c r="O26" s="324"/>
      <c r="P26" s="510"/>
      <c r="Q26" s="437" t="s">
        <v>369</v>
      </c>
      <c r="R26" s="324"/>
      <c r="S26" s="324"/>
      <c r="T26" s="510"/>
      <c r="U26" s="437" t="s">
        <v>370</v>
      </c>
      <c r="V26" s="324"/>
      <c r="W26" s="324"/>
      <c r="X26" s="510"/>
    </row>
    <row r="27" spans="2:24" ht="12" customHeight="1" x14ac:dyDescent="0.15">
      <c r="B27" s="362"/>
      <c r="C27" s="341"/>
      <c r="D27" s="342"/>
      <c r="E27" s="341"/>
      <c r="F27" s="476"/>
      <c r="G27" s="476"/>
      <c r="H27" s="477"/>
      <c r="I27" s="341"/>
      <c r="J27" s="476"/>
      <c r="K27" s="476"/>
      <c r="L27" s="477"/>
      <c r="M27" s="341"/>
      <c r="N27" s="476"/>
      <c r="O27" s="476"/>
      <c r="P27" s="477"/>
      <c r="Q27" s="341"/>
      <c r="R27" s="476"/>
      <c r="S27" s="476"/>
      <c r="T27" s="477"/>
      <c r="U27" s="341"/>
      <c r="V27" s="476"/>
      <c r="W27" s="476"/>
      <c r="X27" s="477"/>
    </row>
    <row r="28" spans="2:24" ht="12" customHeight="1" x14ac:dyDescent="0.15">
      <c r="B28" s="335" t="s">
        <v>327</v>
      </c>
      <c r="C28" s="336"/>
      <c r="D28" s="337"/>
      <c r="E28" s="385" t="s">
        <v>292</v>
      </c>
      <c r="F28" s="385" t="s">
        <v>193</v>
      </c>
      <c r="G28" s="385" t="s">
        <v>293</v>
      </c>
      <c r="H28" s="385" t="s">
        <v>128</v>
      </c>
      <c r="I28" s="385" t="s">
        <v>292</v>
      </c>
      <c r="J28" s="385" t="s">
        <v>193</v>
      </c>
      <c r="K28" s="385" t="s">
        <v>293</v>
      </c>
      <c r="L28" s="385" t="s">
        <v>128</v>
      </c>
      <c r="M28" s="385" t="s">
        <v>292</v>
      </c>
      <c r="N28" s="385" t="s">
        <v>193</v>
      </c>
      <c r="O28" s="385" t="s">
        <v>293</v>
      </c>
      <c r="P28" s="385" t="s">
        <v>128</v>
      </c>
      <c r="Q28" s="385" t="s">
        <v>292</v>
      </c>
      <c r="R28" s="385" t="s">
        <v>193</v>
      </c>
      <c r="S28" s="385" t="s">
        <v>293</v>
      </c>
      <c r="T28" s="385" t="s">
        <v>128</v>
      </c>
      <c r="U28" s="385" t="s">
        <v>292</v>
      </c>
      <c r="V28" s="385" t="s">
        <v>193</v>
      </c>
      <c r="W28" s="385" t="s">
        <v>293</v>
      </c>
      <c r="X28" s="385" t="s">
        <v>128</v>
      </c>
    </row>
    <row r="29" spans="2:24" ht="12" customHeight="1" x14ac:dyDescent="0.15">
      <c r="B29" s="341"/>
      <c r="C29" s="326"/>
      <c r="D29" s="342"/>
      <c r="E29" s="386"/>
      <c r="F29" s="386"/>
      <c r="G29" s="386" t="s">
        <v>294</v>
      </c>
      <c r="H29" s="386"/>
      <c r="I29" s="386"/>
      <c r="J29" s="386"/>
      <c r="K29" s="386" t="s">
        <v>294</v>
      </c>
      <c r="L29" s="386"/>
      <c r="M29" s="386"/>
      <c r="N29" s="386"/>
      <c r="O29" s="386" t="s">
        <v>294</v>
      </c>
      <c r="P29" s="386"/>
      <c r="Q29" s="386"/>
      <c r="R29" s="386"/>
      <c r="S29" s="386" t="s">
        <v>294</v>
      </c>
      <c r="T29" s="386"/>
      <c r="U29" s="386"/>
      <c r="V29" s="386"/>
      <c r="W29" s="386" t="s">
        <v>294</v>
      </c>
      <c r="X29" s="386"/>
    </row>
    <row r="30" spans="2:24" ht="12" customHeight="1" x14ac:dyDescent="0.15">
      <c r="B30" s="346" t="s">
        <v>95</v>
      </c>
      <c r="C30" s="478">
        <v>19</v>
      </c>
      <c r="D30" s="348" t="s">
        <v>96</v>
      </c>
      <c r="E30" s="350">
        <v>630</v>
      </c>
      <c r="F30" s="350">
        <v>806</v>
      </c>
      <c r="G30" s="350">
        <v>718</v>
      </c>
      <c r="H30" s="350">
        <v>636281</v>
      </c>
      <c r="I30" s="350">
        <v>725</v>
      </c>
      <c r="J30" s="350">
        <v>835</v>
      </c>
      <c r="K30" s="350">
        <v>772</v>
      </c>
      <c r="L30" s="350">
        <v>455068</v>
      </c>
      <c r="M30" s="350">
        <v>872</v>
      </c>
      <c r="N30" s="350">
        <v>1082</v>
      </c>
      <c r="O30" s="350">
        <v>933</v>
      </c>
      <c r="P30" s="350">
        <v>185879</v>
      </c>
      <c r="Q30" s="350">
        <v>578</v>
      </c>
      <c r="R30" s="350">
        <v>693</v>
      </c>
      <c r="S30" s="350">
        <v>612</v>
      </c>
      <c r="T30" s="350">
        <v>447575</v>
      </c>
      <c r="U30" s="350">
        <v>583</v>
      </c>
      <c r="V30" s="350">
        <v>651</v>
      </c>
      <c r="W30" s="350">
        <v>611</v>
      </c>
      <c r="X30" s="350">
        <v>217928</v>
      </c>
    </row>
    <row r="31" spans="2:24" ht="12" customHeight="1" x14ac:dyDescent="0.15">
      <c r="B31" s="352"/>
      <c r="C31" s="323">
        <v>20</v>
      </c>
      <c r="D31" s="328"/>
      <c r="E31" s="354">
        <v>630</v>
      </c>
      <c r="F31" s="354">
        <v>792</v>
      </c>
      <c r="G31" s="354">
        <v>697</v>
      </c>
      <c r="H31" s="354">
        <v>570829</v>
      </c>
      <c r="I31" s="354">
        <v>672</v>
      </c>
      <c r="J31" s="354">
        <v>840</v>
      </c>
      <c r="K31" s="354">
        <v>752</v>
      </c>
      <c r="L31" s="354">
        <v>505185</v>
      </c>
      <c r="M31" s="354">
        <v>845</v>
      </c>
      <c r="N31" s="354">
        <v>1050</v>
      </c>
      <c r="O31" s="354">
        <v>933</v>
      </c>
      <c r="P31" s="354">
        <v>210971</v>
      </c>
      <c r="Q31" s="354">
        <v>578</v>
      </c>
      <c r="R31" s="354">
        <v>690</v>
      </c>
      <c r="S31" s="354">
        <v>628</v>
      </c>
      <c r="T31" s="354">
        <v>493638</v>
      </c>
      <c r="U31" s="354">
        <v>588</v>
      </c>
      <c r="V31" s="354">
        <v>641</v>
      </c>
      <c r="W31" s="354">
        <v>632</v>
      </c>
      <c r="X31" s="354">
        <v>350528</v>
      </c>
    </row>
    <row r="32" spans="2:24" ht="12" customHeight="1" x14ac:dyDescent="0.15">
      <c r="B32" s="356"/>
      <c r="C32" s="387">
        <v>21</v>
      </c>
      <c r="D32" s="342"/>
      <c r="E32" s="358">
        <v>588</v>
      </c>
      <c r="F32" s="358">
        <v>784</v>
      </c>
      <c r="G32" s="358">
        <v>671</v>
      </c>
      <c r="H32" s="358">
        <v>262405</v>
      </c>
      <c r="I32" s="358">
        <v>609</v>
      </c>
      <c r="J32" s="358">
        <v>819</v>
      </c>
      <c r="K32" s="358">
        <v>730</v>
      </c>
      <c r="L32" s="358">
        <v>895105</v>
      </c>
      <c r="M32" s="358">
        <v>820</v>
      </c>
      <c r="N32" s="358">
        <v>1050</v>
      </c>
      <c r="O32" s="358">
        <v>916</v>
      </c>
      <c r="P32" s="358">
        <v>244285</v>
      </c>
      <c r="Q32" s="358">
        <v>420</v>
      </c>
      <c r="R32" s="358">
        <v>662</v>
      </c>
      <c r="S32" s="358">
        <v>545</v>
      </c>
      <c r="T32" s="358">
        <v>453185</v>
      </c>
      <c r="U32" s="358">
        <v>474</v>
      </c>
      <c r="V32" s="358">
        <v>641</v>
      </c>
      <c r="W32" s="358">
        <v>570</v>
      </c>
      <c r="X32" s="358">
        <v>498908</v>
      </c>
    </row>
    <row r="33" spans="2:24" ht="12" customHeight="1" x14ac:dyDescent="0.15">
      <c r="B33" s="352" t="s">
        <v>328</v>
      </c>
      <c r="C33" s="323">
        <v>4</v>
      </c>
      <c r="D33" s="328"/>
      <c r="E33" s="354">
        <v>683</v>
      </c>
      <c r="F33" s="354">
        <v>773</v>
      </c>
      <c r="G33" s="354">
        <v>702</v>
      </c>
      <c r="H33" s="354">
        <v>21698</v>
      </c>
      <c r="I33" s="354">
        <v>683</v>
      </c>
      <c r="J33" s="354">
        <v>777</v>
      </c>
      <c r="K33" s="354">
        <v>719</v>
      </c>
      <c r="L33" s="354">
        <v>111350</v>
      </c>
      <c r="M33" s="354">
        <v>893</v>
      </c>
      <c r="N33" s="354">
        <v>1008</v>
      </c>
      <c r="O33" s="354">
        <v>922</v>
      </c>
      <c r="P33" s="354">
        <v>14811</v>
      </c>
      <c r="Q33" s="354">
        <v>473</v>
      </c>
      <c r="R33" s="354">
        <v>578</v>
      </c>
      <c r="S33" s="354">
        <v>510</v>
      </c>
      <c r="T33" s="354">
        <v>36618</v>
      </c>
      <c r="U33" s="354">
        <v>525</v>
      </c>
      <c r="V33" s="354">
        <v>583</v>
      </c>
      <c r="W33" s="354">
        <v>547</v>
      </c>
      <c r="X33" s="354">
        <v>43324</v>
      </c>
    </row>
    <row r="34" spans="2:24" ht="12" customHeight="1" x14ac:dyDescent="0.15">
      <c r="B34" s="352"/>
      <c r="C34" s="323">
        <v>5</v>
      </c>
      <c r="D34" s="328"/>
      <c r="E34" s="354">
        <v>630</v>
      </c>
      <c r="F34" s="354">
        <v>756</v>
      </c>
      <c r="G34" s="354">
        <v>656</v>
      </c>
      <c r="H34" s="354">
        <v>23484</v>
      </c>
      <c r="I34" s="354">
        <v>651</v>
      </c>
      <c r="J34" s="354">
        <v>777</v>
      </c>
      <c r="K34" s="354">
        <v>717</v>
      </c>
      <c r="L34" s="354">
        <v>83347</v>
      </c>
      <c r="M34" s="354">
        <v>914</v>
      </c>
      <c r="N34" s="354">
        <v>1050</v>
      </c>
      <c r="O34" s="354">
        <v>927</v>
      </c>
      <c r="P34" s="354">
        <v>11235</v>
      </c>
      <c r="Q34" s="354">
        <v>515</v>
      </c>
      <c r="R34" s="354">
        <v>587</v>
      </c>
      <c r="S34" s="354">
        <v>557</v>
      </c>
      <c r="T34" s="354">
        <v>42542</v>
      </c>
      <c r="U34" s="354">
        <v>536</v>
      </c>
      <c r="V34" s="354">
        <v>599</v>
      </c>
      <c r="W34" s="354">
        <v>548</v>
      </c>
      <c r="X34" s="354">
        <v>41360</v>
      </c>
    </row>
    <row r="35" spans="2:24" ht="12" customHeight="1" x14ac:dyDescent="0.15">
      <c r="B35" s="352"/>
      <c r="C35" s="323">
        <v>6</v>
      </c>
      <c r="D35" s="328"/>
      <c r="E35" s="354">
        <v>630</v>
      </c>
      <c r="F35" s="354">
        <v>714</v>
      </c>
      <c r="G35" s="354">
        <v>655</v>
      </c>
      <c r="H35" s="354">
        <v>19886</v>
      </c>
      <c r="I35" s="354">
        <v>662</v>
      </c>
      <c r="J35" s="354">
        <v>788</v>
      </c>
      <c r="K35" s="354">
        <v>719</v>
      </c>
      <c r="L35" s="354">
        <v>110999</v>
      </c>
      <c r="M35" s="354">
        <v>893</v>
      </c>
      <c r="N35" s="354">
        <v>1008</v>
      </c>
      <c r="O35" s="354">
        <v>921</v>
      </c>
      <c r="P35" s="354">
        <v>16345</v>
      </c>
      <c r="Q35" s="354">
        <v>494</v>
      </c>
      <c r="R35" s="354">
        <v>578</v>
      </c>
      <c r="S35" s="354">
        <v>530</v>
      </c>
      <c r="T35" s="354">
        <v>58170</v>
      </c>
      <c r="U35" s="354">
        <v>541</v>
      </c>
      <c r="V35" s="354">
        <v>593</v>
      </c>
      <c r="W35" s="354">
        <v>560</v>
      </c>
      <c r="X35" s="354">
        <v>50251</v>
      </c>
    </row>
    <row r="36" spans="2:24" ht="12" customHeight="1" x14ac:dyDescent="0.15">
      <c r="B36" s="352"/>
      <c r="C36" s="323">
        <v>7</v>
      </c>
      <c r="D36" s="328"/>
      <c r="E36" s="354">
        <v>630</v>
      </c>
      <c r="F36" s="354">
        <v>714</v>
      </c>
      <c r="G36" s="354">
        <v>654</v>
      </c>
      <c r="H36" s="354">
        <v>22130</v>
      </c>
      <c r="I36" s="354">
        <v>683</v>
      </c>
      <c r="J36" s="354">
        <v>788</v>
      </c>
      <c r="K36" s="354">
        <v>720</v>
      </c>
      <c r="L36" s="354">
        <v>78224</v>
      </c>
      <c r="M36" s="354">
        <v>893</v>
      </c>
      <c r="N36" s="354">
        <v>1012</v>
      </c>
      <c r="O36" s="354">
        <v>919</v>
      </c>
      <c r="P36" s="354">
        <v>11173</v>
      </c>
      <c r="Q36" s="354">
        <v>481</v>
      </c>
      <c r="R36" s="354">
        <v>578</v>
      </c>
      <c r="S36" s="354">
        <v>504</v>
      </c>
      <c r="T36" s="354">
        <v>45849</v>
      </c>
      <c r="U36" s="354">
        <v>539</v>
      </c>
      <c r="V36" s="354">
        <v>593</v>
      </c>
      <c r="W36" s="354">
        <v>565</v>
      </c>
      <c r="X36" s="354">
        <v>24432</v>
      </c>
    </row>
    <row r="37" spans="2:24" ht="12" customHeight="1" x14ac:dyDescent="0.15">
      <c r="B37" s="352"/>
      <c r="C37" s="323">
        <v>8</v>
      </c>
      <c r="D37" s="328"/>
      <c r="E37" s="354">
        <v>620</v>
      </c>
      <c r="F37" s="354">
        <v>714</v>
      </c>
      <c r="G37" s="354">
        <v>663</v>
      </c>
      <c r="H37" s="354">
        <v>25890</v>
      </c>
      <c r="I37" s="354">
        <v>630</v>
      </c>
      <c r="J37" s="354">
        <v>756</v>
      </c>
      <c r="K37" s="354">
        <v>711</v>
      </c>
      <c r="L37" s="354">
        <v>87244</v>
      </c>
      <c r="M37" s="354">
        <v>872</v>
      </c>
      <c r="N37" s="354">
        <v>998</v>
      </c>
      <c r="O37" s="354">
        <v>906</v>
      </c>
      <c r="P37" s="354">
        <v>10823</v>
      </c>
      <c r="Q37" s="354">
        <v>462</v>
      </c>
      <c r="R37" s="354">
        <v>546</v>
      </c>
      <c r="S37" s="354">
        <v>493</v>
      </c>
      <c r="T37" s="354">
        <v>37294</v>
      </c>
      <c r="U37" s="354">
        <v>536</v>
      </c>
      <c r="V37" s="354">
        <v>593</v>
      </c>
      <c r="W37" s="354">
        <v>545</v>
      </c>
      <c r="X37" s="354">
        <v>31752</v>
      </c>
    </row>
    <row r="38" spans="2:24" ht="12" customHeight="1" x14ac:dyDescent="0.15">
      <c r="B38" s="352"/>
      <c r="C38" s="323">
        <v>9</v>
      </c>
      <c r="D38" s="328"/>
      <c r="E38" s="354">
        <v>630</v>
      </c>
      <c r="F38" s="354">
        <v>714</v>
      </c>
      <c r="G38" s="354">
        <v>655</v>
      </c>
      <c r="H38" s="354">
        <v>29503</v>
      </c>
      <c r="I38" s="354">
        <v>630</v>
      </c>
      <c r="J38" s="354">
        <v>788</v>
      </c>
      <c r="K38" s="354">
        <v>716</v>
      </c>
      <c r="L38" s="354">
        <v>112787</v>
      </c>
      <c r="M38" s="354">
        <v>872</v>
      </c>
      <c r="N38" s="354">
        <v>998</v>
      </c>
      <c r="O38" s="354">
        <v>907</v>
      </c>
      <c r="P38" s="354">
        <v>14644</v>
      </c>
      <c r="Q38" s="354">
        <v>473</v>
      </c>
      <c r="R38" s="354">
        <v>553</v>
      </c>
      <c r="S38" s="354">
        <v>516</v>
      </c>
      <c r="T38" s="354">
        <v>35512</v>
      </c>
      <c r="U38" s="354">
        <v>541</v>
      </c>
      <c r="V38" s="354">
        <v>583</v>
      </c>
      <c r="W38" s="354">
        <v>568</v>
      </c>
      <c r="X38" s="354">
        <v>30784</v>
      </c>
    </row>
    <row r="39" spans="2:24" ht="12" customHeight="1" x14ac:dyDescent="0.15">
      <c r="B39" s="352"/>
      <c r="C39" s="323">
        <v>10</v>
      </c>
      <c r="D39" s="328"/>
      <c r="E39" s="354">
        <v>609</v>
      </c>
      <c r="F39" s="354">
        <v>714</v>
      </c>
      <c r="G39" s="354">
        <v>651.91225442732161</v>
      </c>
      <c r="H39" s="354">
        <v>28098</v>
      </c>
      <c r="I39" s="354">
        <v>672</v>
      </c>
      <c r="J39" s="354">
        <v>787.5</v>
      </c>
      <c r="K39" s="354">
        <v>719.3371012299267</v>
      </c>
      <c r="L39" s="354">
        <v>141874.5</v>
      </c>
      <c r="M39" s="354">
        <v>871.5</v>
      </c>
      <c r="N39" s="354">
        <v>1008</v>
      </c>
      <c r="O39" s="354">
        <v>911.16002249167366</v>
      </c>
      <c r="P39" s="354">
        <v>15506.8</v>
      </c>
      <c r="Q39" s="354">
        <v>472.5</v>
      </c>
      <c r="R39" s="354">
        <v>563.11500000000001</v>
      </c>
      <c r="S39" s="354">
        <v>510.89096133797091</v>
      </c>
      <c r="T39" s="354">
        <v>42690.7</v>
      </c>
      <c r="U39" s="354">
        <v>582.75</v>
      </c>
      <c r="V39" s="354">
        <v>600.6</v>
      </c>
      <c r="W39" s="354">
        <v>588.9775862068966</v>
      </c>
      <c r="X39" s="354">
        <v>11795.5</v>
      </c>
    </row>
    <row r="40" spans="2:24" ht="12" customHeight="1" x14ac:dyDescent="0.15">
      <c r="B40" s="352"/>
      <c r="C40" s="323">
        <v>11</v>
      </c>
      <c r="D40" s="328"/>
      <c r="E40" s="354">
        <v>609</v>
      </c>
      <c r="F40" s="354">
        <v>705.81000000000006</v>
      </c>
      <c r="G40" s="354">
        <v>643.73619995667002</v>
      </c>
      <c r="H40" s="354">
        <v>30595.1</v>
      </c>
      <c r="I40" s="354">
        <v>649.95000000000005</v>
      </c>
      <c r="J40" s="354">
        <v>766.5</v>
      </c>
      <c r="K40" s="354">
        <v>719.53757715959557</v>
      </c>
      <c r="L40" s="354">
        <v>188170.5</v>
      </c>
      <c r="M40" s="354">
        <v>859.11000000000013</v>
      </c>
      <c r="N40" s="354">
        <v>903</v>
      </c>
      <c r="O40" s="354">
        <v>875.36860588268041</v>
      </c>
      <c r="P40" s="354">
        <v>19899.400000000001</v>
      </c>
      <c r="Q40" s="354">
        <v>493.5</v>
      </c>
      <c r="R40" s="354">
        <v>619.5</v>
      </c>
      <c r="S40" s="354">
        <v>558.63972575317769</v>
      </c>
      <c r="T40" s="354">
        <v>77781.399999999994</v>
      </c>
      <c r="U40" s="354">
        <v>556.5</v>
      </c>
      <c r="V40" s="354">
        <v>600.6</v>
      </c>
      <c r="W40" s="354">
        <v>569.76220111365865</v>
      </c>
      <c r="X40" s="360">
        <v>10163.9</v>
      </c>
    </row>
    <row r="41" spans="2:24" ht="12" customHeight="1" x14ac:dyDescent="0.15">
      <c r="B41" s="356"/>
      <c r="C41" s="387">
        <v>12</v>
      </c>
      <c r="D41" s="342"/>
      <c r="E41" s="358">
        <v>630</v>
      </c>
      <c r="F41" s="358">
        <v>714</v>
      </c>
      <c r="G41" s="358">
        <v>657.24658502119644</v>
      </c>
      <c r="H41" s="358">
        <v>26216</v>
      </c>
      <c r="I41" s="358">
        <v>661.5</v>
      </c>
      <c r="J41" s="358">
        <v>787.5</v>
      </c>
      <c r="K41" s="358">
        <v>719.27010517775761</v>
      </c>
      <c r="L41" s="358">
        <v>144393</v>
      </c>
      <c r="M41" s="358">
        <v>844.93500000000006</v>
      </c>
      <c r="N41" s="358">
        <v>997.5</v>
      </c>
      <c r="O41" s="358">
        <v>901.95324104056476</v>
      </c>
      <c r="P41" s="358">
        <v>14609</v>
      </c>
      <c r="Q41" s="358">
        <v>504</v>
      </c>
      <c r="R41" s="358">
        <v>609</v>
      </c>
      <c r="S41" s="358">
        <v>523.05712877345661</v>
      </c>
      <c r="T41" s="358">
        <v>73756</v>
      </c>
      <c r="U41" s="358">
        <v>556.5</v>
      </c>
      <c r="V41" s="358">
        <v>601.43999999999994</v>
      </c>
      <c r="W41" s="358">
        <v>571.40097302623485</v>
      </c>
      <c r="X41" s="361">
        <v>8765</v>
      </c>
    </row>
    <row r="42" spans="2:24" ht="12" customHeight="1" x14ac:dyDescent="0.15">
      <c r="B42" s="485"/>
      <c r="C42" s="486"/>
      <c r="D42" s="392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</row>
    <row r="43" spans="2:24" ht="12" customHeight="1" x14ac:dyDescent="0.15">
      <c r="B43" s="489"/>
      <c r="C43" s="490"/>
      <c r="D43" s="396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  <c r="V43" s="354"/>
      <c r="W43" s="354"/>
      <c r="X43" s="354"/>
    </row>
    <row r="44" spans="2:24" ht="12" customHeight="1" x14ac:dyDescent="0.15">
      <c r="B44" s="489">
        <v>40513</v>
      </c>
      <c r="C44" s="490"/>
      <c r="D44" s="396">
        <v>40527</v>
      </c>
      <c r="E44" s="354">
        <v>630</v>
      </c>
      <c r="F44" s="354">
        <v>714</v>
      </c>
      <c r="G44" s="354">
        <v>652.23970113085625</v>
      </c>
      <c r="H44" s="354">
        <v>13276.5</v>
      </c>
      <c r="I44" s="354">
        <v>661.5</v>
      </c>
      <c r="J44" s="354">
        <v>777</v>
      </c>
      <c r="K44" s="354">
        <v>717.63202547821891</v>
      </c>
      <c r="L44" s="354">
        <v>61695.199999999997</v>
      </c>
      <c r="M44" s="354">
        <v>844.93500000000006</v>
      </c>
      <c r="N44" s="354">
        <v>945</v>
      </c>
      <c r="O44" s="354">
        <v>901.33464670574608</v>
      </c>
      <c r="P44" s="354">
        <v>6499.7</v>
      </c>
      <c r="Q44" s="354">
        <v>504</v>
      </c>
      <c r="R44" s="354">
        <v>609</v>
      </c>
      <c r="S44" s="354">
        <v>515.97932935231961</v>
      </c>
      <c r="T44" s="354">
        <v>46688.1</v>
      </c>
      <c r="U44" s="354">
        <v>556.5</v>
      </c>
      <c r="V44" s="354">
        <v>601.43999999999994</v>
      </c>
      <c r="W44" s="354">
        <v>569.52637368836747</v>
      </c>
      <c r="X44" s="354">
        <v>4530.5</v>
      </c>
    </row>
    <row r="45" spans="2:24" ht="12" customHeight="1" x14ac:dyDescent="0.15">
      <c r="B45" s="489">
        <v>40528</v>
      </c>
      <c r="C45" s="490"/>
      <c r="D45" s="396">
        <v>40540</v>
      </c>
      <c r="E45" s="354">
        <v>645.01499999999999</v>
      </c>
      <c r="F45" s="354">
        <v>714</v>
      </c>
      <c r="G45" s="354">
        <v>663.61411205752688</v>
      </c>
      <c r="H45" s="354">
        <v>12517.1</v>
      </c>
      <c r="I45" s="354">
        <v>698.25</v>
      </c>
      <c r="J45" s="354">
        <v>787.5</v>
      </c>
      <c r="K45" s="354">
        <v>720.88414428865553</v>
      </c>
      <c r="L45" s="354">
        <v>71174.3</v>
      </c>
      <c r="M45" s="354">
        <v>844.93500000000006</v>
      </c>
      <c r="N45" s="354">
        <v>997.5</v>
      </c>
      <c r="O45" s="354">
        <v>902.52247290815467</v>
      </c>
      <c r="P45" s="354">
        <v>7237.8</v>
      </c>
      <c r="Q45" s="354">
        <v>504</v>
      </c>
      <c r="R45" s="354">
        <v>609</v>
      </c>
      <c r="S45" s="354">
        <v>530.66512661352897</v>
      </c>
      <c r="T45" s="354">
        <v>26950.2</v>
      </c>
      <c r="U45" s="354">
        <v>564.48</v>
      </c>
      <c r="V45" s="354">
        <v>600.6</v>
      </c>
      <c r="W45" s="354">
        <v>576.41215502940724</v>
      </c>
      <c r="X45" s="354">
        <v>4234.5</v>
      </c>
    </row>
    <row r="46" spans="2:24" ht="12.75" customHeight="1" x14ac:dyDescent="0.15">
      <c r="B46" s="341"/>
      <c r="C46" s="326"/>
      <c r="D46" s="402">
        <v>40541</v>
      </c>
      <c r="E46" s="377"/>
      <c r="F46" s="377"/>
      <c r="G46" s="342"/>
      <c r="H46" s="377">
        <v>422</v>
      </c>
      <c r="I46" s="377"/>
      <c r="J46" s="377"/>
      <c r="K46" s="377"/>
      <c r="L46" s="377">
        <v>11523</v>
      </c>
      <c r="M46" s="377"/>
      <c r="N46" s="326"/>
      <c r="O46" s="342"/>
      <c r="P46" s="377">
        <v>871</v>
      </c>
      <c r="Q46" s="377"/>
      <c r="R46" s="377"/>
      <c r="S46" s="377"/>
      <c r="T46" s="377">
        <v>118</v>
      </c>
      <c r="U46" s="377"/>
      <c r="V46" s="377"/>
      <c r="W46" s="342"/>
      <c r="X46" s="342">
        <v>0</v>
      </c>
    </row>
    <row r="47" spans="2:24" ht="12.75" customHeight="1" x14ac:dyDescent="0.15">
      <c r="B47" s="373"/>
    </row>
    <row r="48" spans="2:24" ht="12.75" customHeight="1" x14ac:dyDescent="0.15">
      <c r="B48" s="374"/>
    </row>
    <row r="49" spans="2:15" ht="12.75" customHeight="1" x14ac:dyDescent="0.15">
      <c r="B49" s="373" t="s">
        <v>135</v>
      </c>
      <c r="C49" s="317" t="s">
        <v>269</v>
      </c>
    </row>
    <row r="50" spans="2:15" x14ac:dyDescent="0.15">
      <c r="B50" s="374" t="s">
        <v>1</v>
      </c>
      <c r="C50" s="317" t="s">
        <v>371</v>
      </c>
    </row>
    <row r="51" spans="2:15" x14ac:dyDescent="0.15">
      <c r="B51" s="374" t="s">
        <v>219</v>
      </c>
      <c r="C51" s="317" t="s">
        <v>137</v>
      </c>
    </row>
    <row r="52" spans="2:15" x14ac:dyDescent="0.15">
      <c r="B52" s="374"/>
    </row>
    <row r="53" spans="2:15" x14ac:dyDescent="0.15">
      <c r="K53" s="320"/>
      <c r="L53" s="320"/>
      <c r="M53" s="320"/>
      <c r="N53" s="320"/>
      <c r="O53" s="320"/>
    </row>
    <row r="54" spans="2:15" ht="13.5" x14ac:dyDescent="0.15">
      <c r="K54" s="320"/>
      <c r="L54" s="526"/>
      <c r="M54" s="527"/>
      <c r="N54" s="526"/>
      <c r="O54" s="320"/>
    </row>
    <row r="55" spans="2:15" ht="13.5" x14ac:dyDescent="0.15">
      <c r="K55" s="320"/>
      <c r="L55" s="528"/>
      <c r="M55" s="527"/>
      <c r="N55" s="528"/>
      <c r="O55" s="320"/>
    </row>
    <row r="56" spans="2:15" ht="13.5" x14ac:dyDescent="0.15">
      <c r="K56" s="320"/>
      <c r="L56" s="528"/>
      <c r="M56" s="527"/>
      <c r="N56" s="528"/>
      <c r="O56" s="320"/>
    </row>
    <row r="57" spans="2:15" x14ac:dyDescent="0.15">
      <c r="K57" s="320"/>
      <c r="L57" s="320"/>
      <c r="M57" s="320"/>
      <c r="N57" s="320"/>
      <c r="O57" s="320"/>
    </row>
    <row r="58" spans="2:15" x14ac:dyDescent="0.15">
      <c r="K58" s="320"/>
      <c r="L58" s="320"/>
      <c r="M58" s="320"/>
      <c r="N58" s="320"/>
      <c r="O58" s="320"/>
    </row>
  </sheetData>
  <phoneticPr fontId="5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1:T48"/>
  <sheetViews>
    <sheetView zoomScale="75" zoomScaleNormal="75" workbookViewId="0"/>
  </sheetViews>
  <sheetFormatPr defaultColWidth="7.5" defaultRowHeight="12" x14ac:dyDescent="0.15"/>
  <cols>
    <col min="1" max="1" width="1.625" style="317" customWidth="1"/>
    <col min="2" max="2" width="6.625" style="317" customWidth="1"/>
    <col min="3" max="3" width="2.875" style="317" customWidth="1"/>
    <col min="4" max="4" width="7.125" style="317" customWidth="1"/>
    <col min="5" max="7" width="5.875" style="317" customWidth="1"/>
    <col min="8" max="8" width="8.125" style="317" customWidth="1"/>
    <col min="9" max="11" width="5.875" style="317" customWidth="1"/>
    <col min="12" max="12" width="8.125" style="317" customWidth="1"/>
    <col min="13" max="15" width="5.875" style="317" customWidth="1"/>
    <col min="16" max="16" width="8.125" style="317" customWidth="1"/>
    <col min="17" max="19" width="5.875" style="317" customWidth="1"/>
    <col min="20" max="20" width="8.125" style="317" customWidth="1"/>
    <col min="21" max="16384" width="7.5" style="317"/>
  </cols>
  <sheetData>
    <row r="1" spans="2:20" ht="15" customHeight="1" x14ac:dyDescent="0.15">
      <c r="B1" s="376"/>
      <c r="C1" s="376"/>
      <c r="D1" s="376"/>
    </row>
    <row r="2" spans="2:20" ht="12.75" customHeight="1" x14ac:dyDescent="0.15">
      <c r="B2" s="317" t="str">
        <f>近輸入豚1!B2&amp;" 　（つづき）"</f>
        <v>(3)輸入豚肉の品目別価格 　（つづき）</v>
      </c>
      <c r="C2" s="322"/>
      <c r="D2" s="322"/>
    </row>
    <row r="3" spans="2:20" ht="12.75" customHeight="1" x14ac:dyDescent="0.15">
      <c r="B3" s="322"/>
      <c r="C3" s="322"/>
      <c r="D3" s="322"/>
      <c r="T3" s="378" t="s">
        <v>117</v>
      </c>
    </row>
    <row r="4" spans="2:20" ht="3.75" customHeight="1" x14ac:dyDescent="0.15"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</row>
    <row r="5" spans="2:20" ht="12" customHeight="1" x14ac:dyDescent="0.15">
      <c r="B5" s="329"/>
      <c r="C5" s="472" t="s">
        <v>278</v>
      </c>
      <c r="D5" s="473"/>
      <c r="E5" s="379" t="s">
        <v>372</v>
      </c>
      <c r="F5" s="474"/>
      <c r="G5" s="474"/>
      <c r="H5" s="475"/>
      <c r="I5" s="379" t="s">
        <v>373</v>
      </c>
      <c r="J5" s="474"/>
      <c r="K5" s="474"/>
      <c r="L5" s="475"/>
      <c r="M5" s="379" t="s">
        <v>374</v>
      </c>
      <c r="N5" s="474"/>
      <c r="O5" s="474"/>
      <c r="P5" s="475"/>
      <c r="Q5" s="379" t="s">
        <v>375</v>
      </c>
      <c r="R5" s="474"/>
      <c r="S5" s="474"/>
      <c r="T5" s="475"/>
    </row>
    <row r="6" spans="2:20" ht="12" customHeight="1" x14ac:dyDescent="0.15">
      <c r="B6" s="362"/>
      <c r="C6" s="341"/>
      <c r="D6" s="342"/>
      <c r="E6" s="341"/>
      <c r="F6" s="476"/>
      <c r="G6" s="476"/>
      <c r="H6" s="477"/>
      <c r="I6" s="341"/>
      <c r="J6" s="476"/>
      <c r="K6" s="476"/>
      <c r="L6" s="477"/>
      <c r="M6" s="341"/>
      <c r="N6" s="476"/>
      <c r="O6" s="476"/>
      <c r="P6" s="477"/>
      <c r="Q6" s="341"/>
      <c r="R6" s="476"/>
      <c r="S6" s="476"/>
      <c r="T6" s="477"/>
    </row>
    <row r="7" spans="2:20" ht="12" customHeight="1" x14ac:dyDescent="0.15">
      <c r="B7" s="335" t="s">
        <v>327</v>
      </c>
      <c r="C7" s="336"/>
      <c r="D7" s="337"/>
      <c r="E7" s="385" t="s">
        <v>292</v>
      </c>
      <c r="F7" s="385" t="s">
        <v>193</v>
      </c>
      <c r="G7" s="385" t="s">
        <v>293</v>
      </c>
      <c r="H7" s="385" t="s">
        <v>128</v>
      </c>
      <c r="I7" s="385" t="s">
        <v>292</v>
      </c>
      <c r="J7" s="385" t="s">
        <v>193</v>
      </c>
      <c r="K7" s="385" t="s">
        <v>293</v>
      </c>
      <c r="L7" s="385" t="s">
        <v>128</v>
      </c>
      <c r="M7" s="385" t="s">
        <v>292</v>
      </c>
      <c r="N7" s="385" t="s">
        <v>193</v>
      </c>
      <c r="O7" s="385" t="s">
        <v>293</v>
      </c>
      <c r="P7" s="385" t="s">
        <v>128</v>
      </c>
      <c r="Q7" s="385" t="s">
        <v>292</v>
      </c>
      <c r="R7" s="385" t="s">
        <v>193</v>
      </c>
      <c r="S7" s="385" t="s">
        <v>293</v>
      </c>
      <c r="T7" s="385" t="s">
        <v>128</v>
      </c>
    </row>
    <row r="8" spans="2:20" ht="12" customHeight="1" x14ac:dyDescent="0.15">
      <c r="B8" s="341"/>
      <c r="C8" s="326"/>
      <c r="D8" s="342"/>
      <c r="E8" s="386"/>
      <c r="F8" s="386"/>
      <c r="G8" s="386" t="s">
        <v>294</v>
      </c>
      <c r="H8" s="386"/>
      <c r="I8" s="386"/>
      <c r="J8" s="386"/>
      <c r="K8" s="386" t="s">
        <v>294</v>
      </c>
      <c r="L8" s="386"/>
      <c r="M8" s="386"/>
      <c r="N8" s="386"/>
      <c r="O8" s="386" t="s">
        <v>294</v>
      </c>
      <c r="P8" s="386"/>
      <c r="Q8" s="386"/>
      <c r="R8" s="386"/>
      <c r="S8" s="386" t="s">
        <v>294</v>
      </c>
      <c r="T8" s="386"/>
    </row>
    <row r="9" spans="2:20" ht="12" customHeight="1" x14ac:dyDescent="0.15">
      <c r="B9" s="346" t="s">
        <v>95</v>
      </c>
      <c r="C9" s="478">
        <v>19</v>
      </c>
      <c r="D9" s="348" t="s">
        <v>96</v>
      </c>
      <c r="E9" s="350">
        <v>777</v>
      </c>
      <c r="F9" s="350">
        <v>966</v>
      </c>
      <c r="G9" s="350">
        <v>840</v>
      </c>
      <c r="H9" s="350">
        <v>18536</v>
      </c>
      <c r="I9" s="350">
        <v>604</v>
      </c>
      <c r="J9" s="350">
        <v>693</v>
      </c>
      <c r="K9" s="350">
        <v>628</v>
      </c>
      <c r="L9" s="350">
        <v>413495</v>
      </c>
      <c r="M9" s="350">
        <v>599</v>
      </c>
      <c r="N9" s="350">
        <v>683</v>
      </c>
      <c r="O9" s="350">
        <v>622</v>
      </c>
      <c r="P9" s="350">
        <v>592278</v>
      </c>
      <c r="Q9" s="350">
        <v>777</v>
      </c>
      <c r="R9" s="350">
        <v>935</v>
      </c>
      <c r="S9" s="350">
        <v>854</v>
      </c>
      <c r="T9" s="350">
        <v>94018</v>
      </c>
    </row>
    <row r="10" spans="2:20" ht="12" customHeight="1" x14ac:dyDescent="0.15">
      <c r="B10" s="352"/>
      <c r="C10" s="323">
        <v>20</v>
      </c>
      <c r="D10" s="328"/>
      <c r="E10" s="354">
        <v>714</v>
      </c>
      <c r="F10" s="354">
        <v>893</v>
      </c>
      <c r="G10" s="354">
        <v>789</v>
      </c>
      <c r="H10" s="354">
        <v>28862</v>
      </c>
      <c r="I10" s="354">
        <v>599</v>
      </c>
      <c r="J10" s="354">
        <v>714</v>
      </c>
      <c r="K10" s="354">
        <v>633</v>
      </c>
      <c r="L10" s="354">
        <v>277035</v>
      </c>
      <c r="M10" s="354">
        <v>599</v>
      </c>
      <c r="N10" s="354">
        <v>683</v>
      </c>
      <c r="O10" s="354">
        <v>623</v>
      </c>
      <c r="P10" s="354">
        <v>621131</v>
      </c>
      <c r="Q10" s="354">
        <v>693</v>
      </c>
      <c r="R10" s="354">
        <v>872</v>
      </c>
      <c r="S10" s="354">
        <v>785</v>
      </c>
      <c r="T10" s="354">
        <v>64680</v>
      </c>
    </row>
    <row r="11" spans="2:20" ht="12" customHeight="1" x14ac:dyDescent="0.15">
      <c r="B11" s="356"/>
      <c r="C11" s="387">
        <v>21</v>
      </c>
      <c r="D11" s="342"/>
      <c r="E11" s="358">
        <v>695</v>
      </c>
      <c r="F11" s="358">
        <v>817</v>
      </c>
      <c r="G11" s="358">
        <v>767</v>
      </c>
      <c r="H11" s="358">
        <v>32890</v>
      </c>
      <c r="I11" s="358">
        <v>462</v>
      </c>
      <c r="J11" s="358">
        <v>662</v>
      </c>
      <c r="K11" s="358">
        <v>559</v>
      </c>
      <c r="L11" s="358">
        <v>290202</v>
      </c>
      <c r="M11" s="358">
        <v>546</v>
      </c>
      <c r="N11" s="358">
        <v>683</v>
      </c>
      <c r="O11" s="358">
        <v>594</v>
      </c>
      <c r="P11" s="358">
        <v>403917</v>
      </c>
      <c r="Q11" s="358">
        <v>680</v>
      </c>
      <c r="R11" s="358">
        <v>893</v>
      </c>
      <c r="S11" s="358">
        <v>790</v>
      </c>
      <c r="T11" s="358">
        <v>18540</v>
      </c>
    </row>
    <row r="12" spans="2:20" ht="12" customHeight="1" x14ac:dyDescent="0.15">
      <c r="B12" s="352" t="s">
        <v>328</v>
      </c>
      <c r="C12" s="323">
        <v>4</v>
      </c>
      <c r="D12" s="328"/>
      <c r="E12" s="354">
        <v>764</v>
      </c>
      <c r="F12" s="354">
        <v>872</v>
      </c>
      <c r="G12" s="354">
        <v>793</v>
      </c>
      <c r="H12" s="354">
        <v>896</v>
      </c>
      <c r="I12" s="354">
        <v>525</v>
      </c>
      <c r="J12" s="354">
        <v>578</v>
      </c>
      <c r="K12" s="354">
        <v>530</v>
      </c>
      <c r="L12" s="354">
        <v>23674</v>
      </c>
      <c r="M12" s="354">
        <v>588</v>
      </c>
      <c r="N12" s="354">
        <v>704</v>
      </c>
      <c r="O12" s="354">
        <v>618</v>
      </c>
      <c r="P12" s="354">
        <v>33795</v>
      </c>
      <c r="Q12" s="354">
        <v>777</v>
      </c>
      <c r="R12" s="354">
        <v>893</v>
      </c>
      <c r="S12" s="354">
        <v>814</v>
      </c>
      <c r="T12" s="354">
        <v>1475</v>
      </c>
    </row>
    <row r="13" spans="2:20" ht="12" customHeight="1" x14ac:dyDescent="0.15">
      <c r="B13" s="352"/>
      <c r="C13" s="323">
        <v>5</v>
      </c>
      <c r="D13" s="328"/>
      <c r="E13" s="354">
        <v>754</v>
      </c>
      <c r="F13" s="354">
        <v>880</v>
      </c>
      <c r="G13" s="354">
        <v>814</v>
      </c>
      <c r="H13" s="354">
        <v>1377</v>
      </c>
      <c r="I13" s="354">
        <v>546</v>
      </c>
      <c r="J13" s="354">
        <v>609</v>
      </c>
      <c r="K13" s="354">
        <v>570</v>
      </c>
      <c r="L13" s="354">
        <v>13868</v>
      </c>
      <c r="M13" s="354">
        <v>557</v>
      </c>
      <c r="N13" s="354">
        <v>642</v>
      </c>
      <c r="O13" s="354">
        <v>569</v>
      </c>
      <c r="P13" s="354">
        <v>39909</v>
      </c>
      <c r="Q13" s="354">
        <v>798</v>
      </c>
      <c r="R13" s="354">
        <v>862</v>
      </c>
      <c r="S13" s="354">
        <v>823</v>
      </c>
      <c r="T13" s="354">
        <v>865</v>
      </c>
    </row>
    <row r="14" spans="2:20" ht="12" customHeight="1" x14ac:dyDescent="0.15">
      <c r="B14" s="352"/>
      <c r="C14" s="323">
        <v>6</v>
      </c>
      <c r="D14" s="328"/>
      <c r="E14" s="354">
        <v>777</v>
      </c>
      <c r="F14" s="354">
        <v>819</v>
      </c>
      <c r="G14" s="354">
        <v>805</v>
      </c>
      <c r="H14" s="354">
        <v>783</v>
      </c>
      <c r="I14" s="354">
        <v>551</v>
      </c>
      <c r="J14" s="354">
        <v>630</v>
      </c>
      <c r="K14" s="354">
        <v>568</v>
      </c>
      <c r="L14" s="354">
        <v>18470</v>
      </c>
      <c r="M14" s="354">
        <v>557</v>
      </c>
      <c r="N14" s="354">
        <v>620</v>
      </c>
      <c r="O14" s="354">
        <v>572</v>
      </c>
      <c r="P14" s="354">
        <v>36858</v>
      </c>
      <c r="Q14" s="354">
        <v>735</v>
      </c>
      <c r="R14" s="354">
        <v>869</v>
      </c>
      <c r="S14" s="354">
        <v>819</v>
      </c>
      <c r="T14" s="354">
        <v>445</v>
      </c>
    </row>
    <row r="15" spans="2:20" ht="12" customHeight="1" x14ac:dyDescent="0.15">
      <c r="B15" s="352"/>
      <c r="C15" s="323">
        <v>7</v>
      </c>
      <c r="D15" s="328"/>
      <c r="E15" s="354">
        <v>719</v>
      </c>
      <c r="F15" s="354">
        <v>839</v>
      </c>
      <c r="G15" s="354">
        <v>781</v>
      </c>
      <c r="H15" s="354">
        <v>620</v>
      </c>
      <c r="I15" s="354">
        <v>557</v>
      </c>
      <c r="J15" s="354">
        <v>662</v>
      </c>
      <c r="K15" s="354">
        <v>574</v>
      </c>
      <c r="L15" s="354">
        <v>17641</v>
      </c>
      <c r="M15" s="354">
        <v>525</v>
      </c>
      <c r="N15" s="354">
        <v>652</v>
      </c>
      <c r="O15" s="354">
        <v>560</v>
      </c>
      <c r="P15" s="354">
        <v>25068</v>
      </c>
      <c r="Q15" s="354">
        <v>704</v>
      </c>
      <c r="R15" s="354">
        <v>861</v>
      </c>
      <c r="S15" s="354">
        <v>777</v>
      </c>
      <c r="T15" s="354">
        <v>975</v>
      </c>
    </row>
    <row r="16" spans="2:20" ht="12" customHeight="1" x14ac:dyDescent="0.15">
      <c r="B16" s="352"/>
      <c r="C16" s="323">
        <v>8</v>
      </c>
      <c r="D16" s="328"/>
      <c r="E16" s="354">
        <v>705</v>
      </c>
      <c r="F16" s="354">
        <v>837</v>
      </c>
      <c r="G16" s="354">
        <v>781</v>
      </c>
      <c r="H16" s="354">
        <v>610</v>
      </c>
      <c r="I16" s="354">
        <v>557</v>
      </c>
      <c r="J16" s="354">
        <v>662</v>
      </c>
      <c r="K16" s="354">
        <v>582</v>
      </c>
      <c r="L16" s="354">
        <v>15106</v>
      </c>
      <c r="M16" s="354">
        <v>525</v>
      </c>
      <c r="N16" s="354">
        <v>642</v>
      </c>
      <c r="O16" s="354">
        <v>562</v>
      </c>
      <c r="P16" s="354">
        <v>27941</v>
      </c>
      <c r="Q16" s="354">
        <v>704</v>
      </c>
      <c r="R16" s="354">
        <v>851</v>
      </c>
      <c r="S16" s="354">
        <v>773</v>
      </c>
      <c r="T16" s="354">
        <v>1105</v>
      </c>
    </row>
    <row r="17" spans="2:20" ht="12" customHeight="1" x14ac:dyDescent="0.15">
      <c r="B17" s="352"/>
      <c r="C17" s="323">
        <v>9</v>
      </c>
      <c r="D17" s="328"/>
      <c r="E17" s="354">
        <v>721</v>
      </c>
      <c r="F17" s="354">
        <v>832</v>
      </c>
      <c r="G17" s="354">
        <v>779</v>
      </c>
      <c r="H17" s="354">
        <v>525</v>
      </c>
      <c r="I17" s="354">
        <v>557</v>
      </c>
      <c r="J17" s="354">
        <v>660</v>
      </c>
      <c r="K17" s="354">
        <v>578</v>
      </c>
      <c r="L17" s="354">
        <v>23660</v>
      </c>
      <c r="M17" s="354">
        <v>525</v>
      </c>
      <c r="N17" s="354">
        <v>630</v>
      </c>
      <c r="O17" s="354">
        <v>555</v>
      </c>
      <c r="P17" s="354">
        <v>21433</v>
      </c>
      <c r="Q17" s="354">
        <v>714</v>
      </c>
      <c r="R17" s="354">
        <v>872</v>
      </c>
      <c r="S17" s="354">
        <v>812</v>
      </c>
      <c r="T17" s="354">
        <v>1110</v>
      </c>
    </row>
    <row r="18" spans="2:20" ht="12" customHeight="1" x14ac:dyDescent="0.15">
      <c r="B18" s="352"/>
      <c r="C18" s="323">
        <v>10</v>
      </c>
      <c r="D18" s="328"/>
      <c r="E18" s="354">
        <v>716.31000000000006</v>
      </c>
      <c r="F18" s="354">
        <v>819</v>
      </c>
      <c r="G18" s="354">
        <v>763.8061023622048</v>
      </c>
      <c r="H18" s="354">
        <v>689.1</v>
      </c>
      <c r="I18" s="354">
        <v>556.08000000000004</v>
      </c>
      <c r="J18" s="354">
        <v>626.53500000000008</v>
      </c>
      <c r="K18" s="354">
        <v>572.86632187542341</v>
      </c>
      <c r="L18" s="354">
        <v>22707.8</v>
      </c>
      <c r="M18" s="354">
        <v>588</v>
      </c>
      <c r="N18" s="354">
        <v>630</v>
      </c>
      <c r="O18" s="354">
        <v>603.74425811155675</v>
      </c>
      <c r="P18" s="354">
        <v>20296.599999999999</v>
      </c>
      <c r="Q18" s="354">
        <v>714</v>
      </c>
      <c r="R18" s="354">
        <v>892.5</v>
      </c>
      <c r="S18" s="354">
        <v>793.58580000000006</v>
      </c>
      <c r="T18" s="354">
        <v>950</v>
      </c>
    </row>
    <row r="19" spans="2:20" ht="12" customHeight="1" x14ac:dyDescent="0.15">
      <c r="B19" s="352"/>
      <c r="C19" s="323">
        <v>11</v>
      </c>
      <c r="D19" s="328"/>
      <c r="E19" s="354">
        <v>787.5</v>
      </c>
      <c r="F19" s="354">
        <v>871.5</v>
      </c>
      <c r="G19" s="354">
        <v>814.08437500000014</v>
      </c>
      <c r="H19" s="354">
        <v>1005.0999999999999</v>
      </c>
      <c r="I19" s="354">
        <v>546</v>
      </c>
      <c r="J19" s="354">
        <v>588</v>
      </c>
      <c r="K19" s="354">
        <v>556.7638840070299</v>
      </c>
      <c r="L19" s="354">
        <v>21770.9</v>
      </c>
      <c r="M19" s="354">
        <v>546</v>
      </c>
      <c r="N19" s="354">
        <v>635.56499999999994</v>
      </c>
      <c r="O19" s="354">
        <v>564.7224239070282</v>
      </c>
      <c r="P19" s="354">
        <v>24086.2</v>
      </c>
      <c r="Q19" s="354">
        <v>703.5</v>
      </c>
      <c r="R19" s="354">
        <v>882</v>
      </c>
      <c r="S19" s="354">
        <v>821.13067415730347</v>
      </c>
      <c r="T19" s="360">
        <v>960</v>
      </c>
    </row>
    <row r="20" spans="2:20" ht="12" customHeight="1" x14ac:dyDescent="0.15">
      <c r="B20" s="356"/>
      <c r="C20" s="387">
        <v>12</v>
      </c>
      <c r="D20" s="342"/>
      <c r="E20" s="358">
        <v>740.25</v>
      </c>
      <c r="F20" s="358">
        <v>819</v>
      </c>
      <c r="G20" s="358">
        <v>779.78173190984569</v>
      </c>
      <c r="H20" s="358">
        <v>1653.6</v>
      </c>
      <c r="I20" s="358">
        <v>546</v>
      </c>
      <c r="J20" s="358">
        <v>622.65</v>
      </c>
      <c r="K20" s="358">
        <v>559.80584013312205</v>
      </c>
      <c r="L20" s="358">
        <v>17746</v>
      </c>
      <c r="M20" s="358">
        <v>546</v>
      </c>
      <c r="N20" s="358">
        <v>651</v>
      </c>
      <c r="O20" s="358">
        <v>569.10270102666584</v>
      </c>
      <c r="P20" s="358">
        <v>24468</v>
      </c>
      <c r="Q20" s="358">
        <v>735</v>
      </c>
      <c r="R20" s="358">
        <v>884.1</v>
      </c>
      <c r="S20" s="358">
        <v>830.92752808988769</v>
      </c>
      <c r="T20" s="361">
        <v>955</v>
      </c>
    </row>
    <row r="21" spans="2:20" ht="12" customHeight="1" x14ac:dyDescent="0.15">
      <c r="B21" s="485"/>
      <c r="C21" s="486"/>
      <c r="D21" s="392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</row>
    <row r="22" spans="2:20" ht="12" customHeight="1" x14ac:dyDescent="0.15">
      <c r="B22" s="487"/>
      <c r="C22" s="488"/>
      <c r="D22" s="390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</row>
    <row r="23" spans="2:20" ht="12" customHeight="1" x14ac:dyDescent="0.15">
      <c r="B23" s="489">
        <v>40513</v>
      </c>
      <c r="C23" s="490"/>
      <c r="D23" s="396">
        <v>40527</v>
      </c>
      <c r="E23" s="354">
        <v>740.25</v>
      </c>
      <c r="F23" s="354">
        <v>806.18999999999994</v>
      </c>
      <c r="G23" s="354">
        <v>773.98073701842543</v>
      </c>
      <c r="H23" s="354">
        <v>969</v>
      </c>
      <c r="I23" s="354">
        <v>546</v>
      </c>
      <c r="J23" s="354">
        <v>598.5</v>
      </c>
      <c r="K23" s="354">
        <v>554.42184193021694</v>
      </c>
      <c r="L23" s="354">
        <v>9711.7999999999993</v>
      </c>
      <c r="M23" s="354">
        <v>546</v>
      </c>
      <c r="N23" s="354">
        <v>619.5</v>
      </c>
      <c r="O23" s="354">
        <v>562.31021919788031</v>
      </c>
      <c r="P23" s="354">
        <v>12885.6</v>
      </c>
      <c r="Q23" s="354">
        <v>735</v>
      </c>
      <c r="R23" s="354">
        <v>884.1</v>
      </c>
      <c r="S23" s="354">
        <v>829.31290909090922</v>
      </c>
      <c r="T23" s="354">
        <v>645</v>
      </c>
    </row>
    <row r="24" spans="2:20" ht="12" customHeight="1" x14ac:dyDescent="0.15">
      <c r="B24" s="489">
        <v>40528</v>
      </c>
      <c r="C24" s="490"/>
      <c r="D24" s="396">
        <v>40540</v>
      </c>
      <c r="E24" s="354">
        <v>787.5</v>
      </c>
      <c r="F24" s="354">
        <v>819</v>
      </c>
      <c r="G24" s="354">
        <v>793.85975609756088</v>
      </c>
      <c r="H24" s="354">
        <v>684.6</v>
      </c>
      <c r="I24" s="354">
        <v>556.5</v>
      </c>
      <c r="J24" s="354">
        <v>622.65</v>
      </c>
      <c r="K24" s="354">
        <v>570.40211246652814</v>
      </c>
      <c r="L24" s="354">
        <v>7185.4</v>
      </c>
      <c r="M24" s="354">
        <v>567</v>
      </c>
      <c r="N24" s="354">
        <v>651</v>
      </c>
      <c r="O24" s="354">
        <v>590.94756463639021</v>
      </c>
      <c r="P24" s="354">
        <v>11078.1</v>
      </c>
      <c r="Q24" s="399">
        <v>819</v>
      </c>
      <c r="R24" s="399">
        <v>840</v>
      </c>
      <c r="S24" s="399">
        <v>833.53941176470596</v>
      </c>
      <c r="T24" s="354">
        <v>300</v>
      </c>
    </row>
    <row r="25" spans="2:20" ht="15.75" customHeight="1" x14ac:dyDescent="0.15">
      <c r="B25" s="341"/>
      <c r="C25" s="326"/>
      <c r="D25" s="402">
        <v>40541</v>
      </c>
      <c r="E25" s="377"/>
      <c r="F25" s="377"/>
      <c r="G25" s="342"/>
      <c r="H25" s="377">
        <v>0</v>
      </c>
      <c r="I25" s="377"/>
      <c r="J25" s="377"/>
      <c r="K25" s="377"/>
      <c r="L25" s="342">
        <v>849</v>
      </c>
      <c r="M25" s="377"/>
      <c r="N25" s="377"/>
      <c r="O25" s="342"/>
      <c r="P25" s="377">
        <v>504</v>
      </c>
      <c r="Q25" s="377"/>
      <c r="R25" s="342"/>
      <c r="S25" s="377"/>
      <c r="T25" s="342">
        <v>10</v>
      </c>
    </row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1:Y43"/>
  <sheetViews>
    <sheetView zoomScale="75" zoomScaleNormal="75" workbookViewId="0"/>
  </sheetViews>
  <sheetFormatPr defaultColWidth="7.5" defaultRowHeight="12" x14ac:dyDescent="0.15"/>
  <cols>
    <col min="1" max="1" width="0.5" style="531" customWidth="1"/>
    <col min="2" max="2" width="5.625" style="531" customWidth="1"/>
    <col min="3" max="3" width="2.75" style="531" customWidth="1"/>
    <col min="4" max="4" width="6" style="531" customWidth="1"/>
    <col min="5" max="5" width="5.5" style="531" customWidth="1"/>
    <col min="6" max="7" width="5.875" style="531" customWidth="1"/>
    <col min="8" max="8" width="8.5" style="531" customWidth="1"/>
    <col min="9" max="9" width="5.75" style="531" customWidth="1"/>
    <col min="10" max="11" width="5.875" style="531" customWidth="1"/>
    <col min="12" max="12" width="8" style="531" customWidth="1"/>
    <col min="13" max="13" width="5.5" style="531" customWidth="1"/>
    <col min="14" max="15" width="5.875" style="531" customWidth="1"/>
    <col min="16" max="16" width="7.625" style="531" bestFit="1" customWidth="1"/>
    <col min="17" max="17" width="5.375" style="531" customWidth="1"/>
    <col min="18" max="19" width="5.875" style="531" customWidth="1"/>
    <col min="20" max="20" width="7.625" style="531" bestFit="1" customWidth="1"/>
    <col min="21" max="21" width="5.375" style="531" customWidth="1"/>
    <col min="22" max="23" width="5.875" style="531" customWidth="1"/>
    <col min="24" max="24" width="7.625" style="531" bestFit="1" customWidth="1"/>
    <col min="25" max="16384" width="7.5" style="531"/>
  </cols>
  <sheetData>
    <row r="1" spans="2:25" ht="19.5" customHeight="1" x14ac:dyDescent="0.15">
      <c r="B1" s="529" t="s">
        <v>376</v>
      </c>
      <c r="C1" s="530"/>
      <c r="D1" s="530"/>
      <c r="E1" s="530"/>
      <c r="F1" s="530"/>
      <c r="G1" s="530"/>
      <c r="H1" s="530"/>
    </row>
    <row r="2" spans="2:25" x14ac:dyDescent="0.15">
      <c r="B2" s="531" t="s">
        <v>115</v>
      </c>
    </row>
    <row r="3" spans="2:25" x14ac:dyDescent="0.15">
      <c r="B3" s="531" t="s">
        <v>377</v>
      </c>
      <c r="X3" s="532" t="s">
        <v>245</v>
      </c>
    </row>
    <row r="4" spans="2:25" ht="6" customHeight="1" x14ac:dyDescent="0.15"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</row>
    <row r="5" spans="2:25" ht="13.5" customHeight="1" x14ac:dyDescent="0.15">
      <c r="B5" s="534"/>
      <c r="C5" s="535" t="s">
        <v>118</v>
      </c>
      <c r="D5" s="536"/>
      <c r="E5" s="743" t="s">
        <v>378</v>
      </c>
      <c r="F5" s="744"/>
      <c r="G5" s="744"/>
      <c r="H5" s="745"/>
      <c r="I5" s="743" t="s">
        <v>379</v>
      </c>
      <c r="J5" s="744"/>
      <c r="K5" s="744"/>
      <c r="L5" s="745"/>
      <c r="M5" s="743" t="s">
        <v>380</v>
      </c>
      <c r="N5" s="744"/>
      <c r="O5" s="744"/>
      <c r="P5" s="745"/>
      <c r="Q5" s="743" t="s">
        <v>290</v>
      </c>
      <c r="R5" s="744"/>
      <c r="S5" s="744"/>
      <c r="T5" s="745"/>
      <c r="U5" s="743" t="s">
        <v>158</v>
      </c>
      <c r="V5" s="744"/>
      <c r="W5" s="744"/>
      <c r="X5" s="745"/>
    </row>
    <row r="6" spans="2:25" x14ac:dyDescent="0.15">
      <c r="B6" s="539" t="s">
        <v>291</v>
      </c>
      <c r="C6" s="540"/>
      <c r="D6" s="541"/>
      <c r="E6" s="542" t="s">
        <v>163</v>
      </c>
      <c r="F6" s="543" t="s">
        <v>381</v>
      </c>
      <c r="G6" s="544" t="s">
        <v>382</v>
      </c>
      <c r="H6" s="543" t="s">
        <v>128</v>
      </c>
      <c r="I6" s="542" t="s">
        <v>163</v>
      </c>
      <c r="J6" s="543" t="s">
        <v>381</v>
      </c>
      <c r="K6" s="544" t="s">
        <v>382</v>
      </c>
      <c r="L6" s="543" t="s">
        <v>128</v>
      </c>
      <c r="M6" s="542" t="s">
        <v>163</v>
      </c>
      <c r="N6" s="543" t="s">
        <v>381</v>
      </c>
      <c r="O6" s="544" t="s">
        <v>382</v>
      </c>
      <c r="P6" s="543" t="s">
        <v>128</v>
      </c>
      <c r="Q6" s="542" t="s">
        <v>163</v>
      </c>
      <c r="R6" s="543" t="s">
        <v>381</v>
      </c>
      <c r="S6" s="544" t="s">
        <v>382</v>
      </c>
      <c r="T6" s="543" t="s">
        <v>128</v>
      </c>
      <c r="U6" s="542" t="s">
        <v>163</v>
      </c>
      <c r="V6" s="543" t="s">
        <v>381</v>
      </c>
      <c r="W6" s="544" t="s">
        <v>382</v>
      </c>
      <c r="X6" s="543" t="s">
        <v>128</v>
      </c>
    </row>
    <row r="7" spans="2:25" x14ac:dyDescent="0.15">
      <c r="B7" s="545"/>
      <c r="C7" s="546"/>
      <c r="D7" s="546"/>
      <c r="E7" s="547"/>
      <c r="F7" s="548"/>
      <c r="G7" s="549" t="s">
        <v>129</v>
      </c>
      <c r="H7" s="548"/>
      <c r="I7" s="547"/>
      <c r="J7" s="548"/>
      <c r="K7" s="549" t="s">
        <v>129</v>
      </c>
      <c r="L7" s="548"/>
      <c r="M7" s="547"/>
      <c r="N7" s="548"/>
      <c r="O7" s="549" t="s">
        <v>129</v>
      </c>
      <c r="P7" s="548"/>
      <c r="Q7" s="547"/>
      <c r="R7" s="548"/>
      <c r="S7" s="549" t="s">
        <v>129</v>
      </c>
      <c r="T7" s="548"/>
      <c r="U7" s="547"/>
      <c r="V7" s="548"/>
      <c r="W7" s="549" t="s">
        <v>129</v>
      </c>
      <c r="X7" s="548"/>
    </row>
    <row r="8" spans="2:25" ht="13.5" customHeight="1" x14ac:dyDescent="0.15">
      <c r="B8" s="550" t="s">
        <v>95</v>
      </c>
      <c r="C8" s="530">
        <v>17</v>
      </c>
      <c r="D8" s="531" t="s">
        <v>96</v>
      </c>
      <c r="E8" s="551">
        <v>2835</v>
      </c>
      <c r="F8" s="552">
        <v>4601</v>
      </c>
      <c r="G8" s="171">
        <v>3344</v>
      </c>
      <c r="H8" s="552">
        <v>140694</v>
      </c>
      <c r="I8" s="551">
        <v>2100</v>
      </c>
      <c r="J8" s="552">
        <v>3203</v>
      </c>
      <c r="K8" s="171">
        <v>2540</v>
      </c>
      <c r="L8" s="552">
        <v>152068</v>
      </c>
      <c r="M8" s="551">
        <v>1575</v>
      </c>
      <c r="N8" s="552">
        <v>2415</v>
      </c>
      <c r="O8" s="171">
        <v>2031</v>
      </c>
      <c r="P8" s="552">
        <v>175159</v>
      </c>
      <c r="Q8" s="551">
        <v>6300</v>
      </c>
      <c r="R8" s="552">
        <v>7875</v>
      </c>
      <c r="S8" s="171">
        <v>6819</v>
      </c>
      <c r="T8" s="552">
        <v>38565</v>
      </c>
      <c r="U8" s="551">
        <v>5250</v>
      </c>
      <c r="V8" s="552">
        <v>6825</v>
      </c>
      <c r="W8" s="171">
        <v>5857</v>
      </c>
      <c r="X8" s="553">
        <v>89168</v>
      </c>
      <c r="Y8" s="530"/>
    </row>
    <row r="9" spans="2:25" ht="13.5" customHeight="1" x14ac:dyDescent="0.15">
      <c r="B9" s="550"/>
      <c r="C9" s="530">
        <v>18</v>
      </c>
      <c r="E9" s="551">
        <v>2993</v>
      </c>
      <c r="F9" s="552">
        <v>4305</v>
      </c>
      <c r="G9" s="171">
        <v>3534</v>
      </c>
      <c r="H9" s="552">
        <v>133439</v>
      </c>
      <c r="I9" s="551">
        <v>2258</v>
      </c>
      <c r="J9" s="552">
        <v>3098</v>
      </c>
      <c r="K9" s="171">
        <v>2653</v>
      </c>
      <c r="L9" s="552">
        <v>168811</v>
      </c>
      <c r="M9" s="551">
        <v>1680</v>
      </c>
      <c r="N9" s="552">
        <v>2310</v>
      </c>
      <c r="O9" s="171">
        <v>2014</v>
      </c>
      <c r="P9" s="552">
        <v>140295</v>
      </c>
      <c r="Q9" s="551">
        <v>6300</v>
      </c>
      <c r="R9" s="552">
        <v>7770</v>
      </c>
      <c r="S9" s="171">
        <v>6956</v>
      </c>
      <c r="T9" s="552">
        <v>35182</v>
      </c>
      <c r="U9" s="551">
        <v>5460</v>
      </c>
      <c r="V9" s="552">
        <v>6825</v>
      </c>
      <c r="W9" s="171">
        <v>6054</v>
      </c>
      <c r="X9" s="552">
        <v>85675</v>
      </c>
      <c r="Y9" s="530"/>
    </row>
    <row r="10" spans="2:25" ht="13.5" customHeight="1" x14ac:dyDescent="0.15">
      <c r="B10" s="550"/>
      <c r="C10" s="530">
        <v>19</v>
      </c>
      <c r="E10" s="551">
        <v>2730</v>
      </c>
      <c r="F10" s="552">
        <v>4200</v>
      </c>
      <c r="G10" s="171">
        <v>3291</v>
      </c>
      <c r="H10" s="552">
        <v>137694</v>
      </c>
      <c r="I10" s="551">
        <v>2100</v>
      </c>
      <c r="J10" s="552">
        <v>2940</v>
      </c>
      <c r="K10" s="171">
        <v>2607</v>
      </c>
      <c r="L10" s="552">
        <v>191027</v>
      </c>
      <c r="M10" s="551">
        <v>1365</v>
      </c>
      <c r="N10" s="552">
        <v>2415</v>
      </c>
      <c r="O10" s="171">
        <v>2024</v>
      </c>
      <c r="P10" s="552">
        <v>137902</v>
      </c>
      <c r="Q10" s="551">
        <v>6510</v>
      </c>
      <c r="R10" s="552">
        <v>7875</v>
      </c>
      <c r="S10" s="171">
        <v>7009</v>
      </c>
      <c r="T10" s="552">
        <v>35713</v>
      </c>
      <c r="U10" s="551">
        <v>5250</v>
      </c>
      <c r="V10" s="552">
        <v>6510</v>
      </c>
      <c r="W10" s="171">
        <v>5737</v>
      </c>
      <c r="X10" s="552">
        <v>95998</v>
      </c>
      <c r="Y10" s="530"/>
    </row>
    <row r="11" spans="2:25" ht="13.5" customHeight="1" x14ac:dyDescent="0.15">
      <c r="B11" s="550"/>
      <c r="C11" s="530">
        <v>20</v>
      </c>
      <c r="E11" s="551">
        <v>2363</v>
      </c>
      <c r="F11" s="552">
        <v>3885</v>
      </c>
      <c r="G11" s="171">
        <v>2966</v>
      </c>
      <c r="H11" s="552">
        <v>161395</v>
      </c>
      <c r="I11" s="551">
        <v>1890</v>
      </c>
      <c r="J11" s="552">
        <v>2974</v>
      </c>
      <c r="K11" s="171">
        <v>2494</v>
      </c>
      <c r="L11" s="552">
        <v>225932</v>
      </c>
      <c r="M11" s="551">
        <v>1365</v>
      </c>
      <c r="N11" s="552">
        <v>2205</v>
      </c>
      <c r="O11" s="171">
        <v>1912</v>
      </c>
      <c r="P11" s="552">
        <v>152430</v>
      </c>
      <c r="Q11" s="551">
        <v>6090</v>
      </c>
      <c r="R11" s="552">
        <v>7350</v>
      </c>
      <c r="S11" s="171">
        <v>6793</v>
      </c>
      <c r="T11" s="552">
        <v>40325</v>
      </c>
      <c r="U11" s="551">
        <v>4200</v>
      </c>
      <c r="V11" s="552">
        <v>6458</v>
      </c>
      <c r="W11" s="171">
        <v>5140</v>
      </c>
      <c r="X11" s="552">
        <v>111778</v>
      </c>
      <c r="Y11" s="530"/>
    </row>
    <row r="12" spans="2:25" ht="13.5" customHeight="1" x14ac:dyDescent="0.15">
      <c r="B12" s="554"/>
      <c r="C12" s="533">
        <v>21</v>
      </c>
      <c r="D12" s="533"/>
      <c r="E12" s="555">
        <v>2205</v>
      </c>
      <c r="F12" s="556">
        <v>3885</v>
      </c>
      <c r="G12" s="557">
        <v>2895</v>
      </c>
      <c r="H12" s="556">
        <v>226388</v>
      </c>
      <c r="I12" s="555">
        <v>1890</v>
      </c>
      <c r="J12" s="556">
        <v>2940</v>
      </c>
      <c r="K12" s="557">
        <v>2475</v>
      </c>
      <c r="L12" s="556">
        <v>238329</v>
      </c>
      <c r="M12" s="555">
        <v>1260</v>
      </c>
      <c r="N12" s="556">
        <v>2191</v>
      </c>
      <c r="O12" s="557">
        <v>1760</v>
      </c>
      <c r="P12" s="556">
        <v>132131</v>
      </c>
      <c r="Q12" s="555">
        <v>4935</v>
      </c>
      <c r="R12" s="556">
        <v>7497</v>
      </c>
      <c r="S12" s="557">
        <v>5946</v>
      </c>
      <c r="T12" s="556">
        <v>46995</v>
      </c>
      <c r="U12" s="555">
        <v>3885</v>
      </c>
      <c r="V12" s="556">
        <v>5775</v>
      </c>
      <c r="W12" s="557">
        <v>4612</v>
      </c>
      <c r="X12" s="556">
        <v>106636</v>
      </c>
      <c r="Y12" s="530"/>
    </row>
    <row r="13" spans="2:25" ht="13.5" customHeight="1" x14ac:dyDescent="0.15">
      <c r="B13" s="437"/>
      <c r="C13" s="412">
        <v>12</v>
      </c>
      <c r="D13" s="328"/>
      <c r="E13" s="551">
        <v>2993</v>
      </c>
      <c r="F13" s="552">
        <v>3885</v>
      </c>
      <c r="G13" s="171">
        <v>3518</v>
      </c>
      <c r="H13" s="552">
        <v>33716</v>
      </c>
      <c r="I13" s="551">
        <v>2100</v>
      </c>
      <c r="J13" s="552">
        <v>2940</v>
      </c>
      <c r="K13" s="171">
        <v>2645</v>
      </c>
      <c r="L13" s="552">
        <v>27402</v>
      </c>
      <c r="M13" s="551">
        <v>1260</v>
      </c>
      <c r="N13" s="552">
        <v>1785</v>
      </c>
      <c r="O13" s="171">
        <v>1581</v>
      </c>
      <c r="P13" s="552">
        <v>15784</v>
      </c>
      <c r="Q13" s="551">
        <v>5250</v>
      </c>
      <c r="R13" s="552">
        <v>6615</v>
      </c>
      <c r="S13" s="171">
        <v>5962</v>
      </c>
      <c r="T13" s="552">
        <v>8797</v>
      </c>
      <c r="U13" s="551">
        <v>4200</v>
      </c>
      <c r="V13" s="552">
        <v>5565</v>
      </c>
      <c r="W13" s="171">
        <v>4905</v>
      </c>
      <c r="X13" s="552">
        <v>15413</v>
      </c>
      <c r="Y13" s="530"/>
    </row>
    <row r="14" spans="2:25" ht="13.5" customHeight="1" x14ac:dyDescent="0.15">
      <c r="B14" s="437" t="s">
        <v>99</v>
      </c>
      <c r="C14" s="412">
        <v>1</v>
      </c>
      <c r="D14" s="328" t="s">
        <v>2</v>
      </c>
      <c r="E14" s="551">
        <v>2678</v>
      </c>
      <c r="F14" s="552">
        <v>3465</v>
      </c>
      <c r="G14" s="171">
        <v>2989</v>
      </c>
      <c r="H14" s="552">
        <v>29726</v>
      </c>
      <c r="I14" s="551">
        <v>2310</v>
      </c>
      <c r="J14" s="552">
        <v>2730</v>
      </c>
      <c r="K14" s="171">
        <v>2499</v>
      </c>
      <c r="L14" s="552">
        <v>27623</v>
      </c>
      <c r="M14" s="551">
        <v>1365</v>
      </c>
      <c r="N14" s="552">
        <v>1680</v>
      </c>
      <c r="O14" s="171">
        <v>1566</v>
      </c>
      <c r="P14" s="552">
        <v>11637</v>
      </c>
      <c r="Q14" s="551">
        <v>4830</v>
      </c>
      <c r="R14" s="552">
        <v>6510</v>
      </c>
      <c r="S14" s="171">
        <v>5826</v>
      </c>
      <c r="T14" s="552">
        <v>4066</v>
      </c>
      <c r="U14" s="551">
        <v>3990</v>
      </c>
      <c r="V14" s="552">
        <v>5145</v>
      </c>
      <c r="W14" s="171">
        <v>4606</v>
      </c>
      <c r="X14" s="552">
        <v>11814</v>
      </c>
      <c r="Y14" s="530"/>
    </row>
    <row r="15" spans="2:25" ht="13.5" customHeight="1" x14ac:dyDescent="0.15">
      <c r="B15" s="437"/>
      <c r="C15" s="412">
        <v>2</v>
      </c>
      <c r="D15" s="328"/>
      <c r="E15" s="551">
        <v>2415</v>
      </c>
      <c r="F15" s="552">
        <v>3045</v>
      </c>
      <c r="G15" s="171">
        <v>2813</v>
      </c>
      <c r="H15" s="552">
        <v>12909</v>
      </c>
      <c r="I15" s="551">
        <v>2100</v>
      </c>
      <c r="J15" s="552">
        <v>2625</v>
      </c>
      <c r="K15" s="171">
        <v>2431</v>
      </c>
      <c r="L15" s="552">
        <v>16479</v>
      </c>
      <c r="M15" s="551">
        <v>1365</v>
      </c>
      <c r="N15" s="552">
        <v>1785</v>
      </c>
      <c r="O15" s="171">
        <v>1595</v>
      </c>
      <c r="P15" s="552">
        <v>11455</v>
      </c>
      <c r="Q15" s="551">
        <v>4725</v>
      </c>
      <c r="R15" s="552">
        <v>6300</v>
      </c>
      <c r="S15" s="171">
        <v>5401</v>
      </c>
      <c r="T15" s="552">
        <v>4280</v>
      </c>
      <c r="U15" s="551">
        <v>3990</v>
      </c>
      <c r="V15" s="552">
        <v>5040</v>
      </c>
      <c r="W15" s="171">
        <v>4518</v>
      </c>
      <c r="X15" s="552">
        <v>7669</v>
      </c>
      <c r="Y15" s="530"/>
    </row>
    <row r="16" spans="2:25" ht="13.5" customHeight="1" x14ac:dyDescent="0.15">
      <c r="B16" s="437"/>
      <c r="C16" s="412">
        <v>3</v>
      </c>
      <c r="D16" s="328"/>
      <c r="E16" s="551">
        <v>2415</v>
      </c>
      <c r="F16" s="552">
        <v>2940</v>
      </c>
      <c r="G16" s="171">
        <v>2669</v>
      </c>
      <c r="H16" s="552">
        <v>16511</v>
      </c>
      <c r="I16" s="551">
        <v>2100</v>
      </c>
      <c r="J16" s="552">
        <v>2625</v>
      </c>
      <c r="K16" s="171">
        <v>2405</v>
      </c>
      <c r="L16" s="552">
        <v>18142</v>
      </c>
      <c r="M16" s="551">
        <v>1470</v>
      </c>
      <c r="N16" s="552">
        <v>1890</v>
      </c>
      <c r="O16" s="171">
        <v>1700</v>
      </c>
      <c r="P16" s="552">
        <v>15129</v>
      </c>
      <c r="Q16" s="551">
        <v>5040</v>
      </c>
      <c r="R16" s="552">
        <v>6300</v>
      </c>
      <c r="S16" s="171">
        <v>5755</v>
      </c>
      <c r="T16" s="552">
        <v>5113</v>
      </c>
      <c r="U16" s="551">
        <v>3885</v>
      </c>
      <c r="V16" s="552">
        <v>5040</v>
      </c>
      <c r="W16" s="171">
        <v>4400</v>
      </c>
      <c r="X16" s="552">
        <v>9560</v>
      </c>
      <c r="Y16" s="530"/>
    </row>
    <row r="17" spans="2:25" ht="13.5" customHeight="1" x14ac:dyDescent="0.15">
      <c r="B17" s="437"/>
      <c r="C17" s="412">
        <v>4</v>
      </c>
      <c r="D17" s="328"/>
      <c r="E17" s="551">
        <v>2363</v>
      </c>
      <c r="F17" s="552">
        <v>2835</v>
      </c>
      <c r="G17" s="171">
        <v>2671</v>
      </c>
      <c r="H17" s="552">
        <v>8327</v>
      </c>
      <c r="I17" s="551">
        <v>2100</v>
      </c>
      <c r="J17" s="552">
        <v>2520</v>
      </c>
      <c r="K17" s="171">
        <v>2255</v>
      </c>
      <c r="L17" s="552">
        <v>11293</v>
      </c>
      <c r="M17" s="551">
        <v>1575</v>
      </c>
      <c r="N17" s="552">
        <v>2056</v>
      </c>
      <c r="O17" s="171">
        <v>1805</v>
      </c>
      <c r="P17" s="552">
        <v>8065</v>
      </c>
      <c r="Q17" s="551">
        <v>5145</v>
      </c>
      <c r="R17" s="552">
        <v>6405</v>
      </c>
      <c r="S17" s="171">
        <v>5918</v>
      </c>
      <c r="T17" s="552">
        <v>2478</v>
      </c>
      <c r="U17" s="551">
        <v>4200</v>
      </c>
      <c r="V17" s="552">
        <v>5040</v>
      </c>
      <c r="W17" s="171">
        <v>4658</v>
      </c>
      <c r="X17" s="552">
        <v>4392</v>
      </c>
      <c r="Y17" s="530"/>
    </row>
    <row r="18" spans="2:25" ht="13.5" customHeight="1" x14ac:dyDescent="0.15">
      <c r="B18" s="437"/>
      <c r="C18" s="412">
        <v>5</v>
      </c>
      <c r="D18" s="328"/>
      <c r="E18" s="551">
        <v>2100</v>
      </c>
      <c r="F18" s="552">
        <v>2835</v>
      </c>
      <c r="G18" s="171">
        <v>2594</v>
      </c>
      <c r="H18" s="552">
        <v>14327</v>
      </c>
      <c r="I18" s="551">
        <v>1890</v>
      </c>
      <c r="J18" s="552">
        <v>2415</v>
      </c>
      <c r="K18" s="171">
        <v>2263</v>
      </c>
      <c r="L18" s="552">
        <v>20230</v>
      </c>
      <c r="M18" s="551">
        <v>1680</v>
      </c>
      <c r="N18" s="552">
        <v>2048</v>
      </c>
      <c r="O18" s="171">
        <v>1826</v>
      </c>
      <c r="P18" s="552">
        <v>17525</v>
      </c>
      <c r="Q18" s="551">
        <v>5040</v>
      </c>
      <c r="R18" s="552">
        <v>6510</v>
      </c>
      <c r="S18" s="171">
        <v>5774</v>
      </c>
      <c r="T18" s="552">
        <v>4862</v>
      </c>
      <c r="U18" s="551">
        <v>4095</v>
      </c>
      <c r="V18" s="552">
        <v>5040</v>
      </c>
      <c r="W18" s="171">
        <v>4600</v>
      </c>
      <c r="X18" s="552">
        <v>8859</v>
      </c>
      <c r="Y18" s="530"/>
    </row>
    <row r="19" spans="2:25" ht="13.5" customHeight="1" x14ac:dyDescent="0.15">
      <c r="B19" s="437"/>
      <c r="C19" s="412">
        <v>6</v>
      </c>
      <c r="D19" s="328"/>
      <c r="E19" s="551">
        <v>2100</v>
      </c>
      <c r="F19" s="552">
        <v>2730</v>
      </c>
      <c r="G19" s="171">
        <v>2504</v>
      </c>
      <c r="H19" s="552">
        <v>13535</v>
      </c>
      <c r="I19" s="551">
        <v>1890</v>
      </c>
      <c r="J19" s="552">
        <v>2310</v>
      </c>
      <c r="K19" s="171">
        <v>2121</v>
      </c>
      <c r="L19" s="552">
        <v>16522</v>
      </c>
      <c r="M19" s="551">
        <v>1491</v>
      </c>
      <c r="N19" s="552">
        <v>1911</v>
      </c>
      <c r="O19" s="171">
        <v>1723</v>
      </c>
      <c r="P19" s="552">
        <v>11877</v>
      </c>
      <c r="Q19" s="551">
        <v>5040</v>
      </c>
      <c r="R19" s="552">
        <v>6405</v>
      </c>
      <c r="S19" s="171">
        <v>5652</v>
      </c>
      <c r="T19" s="552">
        <v>5033</v>
      </c>
      <c r="U19" s="551">
        <v>3990</v>
      </c>
      <c r="V19" s="552">
        <v>4935</v>
      </c>
      <c r="W19" s="171">
        <v>4453</v>
      </c>
      <c r="X19" s="552">
        <v>9176</v>
      </c>
      <c r="Y19" s="530"/>
    </row>
    <row r="20" spans="2:25" ht="13.5" customHeight="1" x14ac:dyDescent="0.15">
      <c r="B20" s="437"/>
      <c r="C20" s="412">
        <v>7</v>
      </c>
      <c r="D20" s="328"/>
      <c r="E20" s="551">
        <v>2100</v>
      </c>
      <c r="F20" s="552">
        <v>2730</v>
      </c>
      <c r="G20" s="171">
        <v>2458</v>
      </c>
      <c r="H20" s="552">
        <v>9835</v>
      </c>
      <c r="I20" s="551">
        <v>1890</v>
      </c>
      <c r="J20" s="552">
        <v>2289</v>
      </c>
      <c r="K20" s="171">
        <v>2111</v>
      </c>
      <c r="L20" s="552">
        <v>13865</v>
      </c>
      <c r="M20" s="551">
        <v>1554</v>
      </c>
      <c r="N20" s="552">
        <v>1901</v>
      </c>
      <c r="O20" s="171">
        <v>1748</v>
      </c>
      <c r="P20" s="552">
        <v>10502</v>
      </c>
      <c r="Q20" s="551">
        <v>5040</v>
      </c>
      <c r="R20" s="552">
        <v>6300</v>
      </c>
      <c r="S20" s="171">
        <v>5709</v>
      </c>
      <c r="T20" s="552">
        <v>3390</v>
      </c>
      <c r="U20" s="551">
        <v>3990</v>
      </c>
      <c r="V20" s="552">
        <v>4830</v>
      </c>
      <c r="W20" s="171">
        <v>4348</v>
      </c>
      <c r="X20" s="552">
        <v>6981</v>
      </c>
      <c r="Y20" s="530"/>
    </row>
    <row r="21" spans="2:25" ht="13.5" customHeight="1" x14ac:dyDescent="0.15">
      <c r="B21" s="437"/>
      <c r="C21" s="412">
        <v>8</v>
      </c>
      <c r="D21" s="328"/>
      <c r="E21" s="551">
        <v>2237</v>
      </c>
      <c r="F21" s="552">
        <v>2835</v>
      </c>
      <c r="G21" s="171">
        <v>2583</v>
      </c>
      <c r="H21" s="552">
        <v>12658</v>
      </c>
      <c r="I21" s="551">
        <v>1869</v>
      </c>
      <c r="J21" s="552">
        <v>2310</v>
      </c>
      <c r="K21" s="171">
        <v>2127</v>
      </c>
      <c r="L21" s="552">
        <v>18631</v>
      </c>
      <c r="M21" s="551">
        <v>1559</v>
      </c>
      <c r="N21" s="552">
        <v>1890</v>
      </c>
      <c r="O21" s="171">
        <v>1707</v>
      </c>
      <c r="P21" s="552">
        <v>14714</v>
      </c>
      <c r="Q21" s="551">
        <v>5040</v>
      </c>
      <c r="R21" s="552">
        <v>6300</v>
      </c>
      <c r="S21" s="171">
        <v>5638</v>
      </c>
      <c r="T21" s="552">
        <v>4329</v>
      </c>
      <c r="U21" s="551">
        <v>4200</v>
      </c>
      <c r="V21" s="552">
        <v>4935</v>
      </c>
      <c r="W21" s="171">
        <v>4549</v>
      </c>
      <c r="X21" s="552">
        <v>7316</v>
      </c>
      <c r="Y21" s="530"/>
    </row>
    <row r="22" spans="2:25" ht="13.5" customHeight="1" x14ac:dyDescent="0.15">
      <c r="B22" s="437"/>
      <c r="C22" s="412">
        <v>9</v>
      </c>
      <c r="D22" s="320"/>
      <c r="E22" s="551">
        <v>2310</v>
      </c>
      <c r="F22" s="551">
        <v>3045</v>
      </c>
      <c r="G22" s="551">
        <v>2667.3926999266328</v>
      </c>
      <c r="H22" s="551">
        <v>12660.1</v>
      </c>
      <c r="I22" s="551">
        <v>1890</v>
      </c>
      <c r="J22" s="551">
        <v>2415</v>
      </c>
      <c r="K22" s="551">
        <v>2136.3810300236141</v>
      </c>
      <c r="L22" s="551">
        <v>20514.5</v>
      </c>
      <c r="M22" s="551">
        <v>1470</v>
      </c>
      <c r="N22" s="551">
        <v>1890</v>
      </c>
      <c r="O22" s="551">
        <v>1647.3300117233293</v>
      </c>
      <c r="P22" s="551">
        <v>14582.4</v>
      </c>
      <c r="Q22" s="551">
        <v>5040</v>
      </c>
      <c r="R22" s="551">
        <v>6300</v>
      </c>
      <c r="S22" s="551">
        <v>5584.4602534562227</v>
      </c>
      <c r="T22" s="551">
        <v>4960.8</v>
      </c>
      <c r="U22" s="551">
        <v>4095</v>
      </c>
      <c r="V22" s="551">
        <v>4900.0349999999999</v>
      </c>
      <c r="W22" s="551">
        <v>4553.264380685795</v>
      </c>
      <c r="X22" s="552">
        <v>8255.7000000000007</v>
      </c>
      <c r="Y22" s="530"/>
    </row>
    <row r="23" spans="2:25" ht="13.5" customHeight="1" x14ac:dyDescent="0.15">
      <c r="B23" s="437"/>
      <c r="C23" s="412">
        <v>10</v>
      </c>
      <c r="D23" s="328"/>
      <c r="E23" s="552">
        <v>2730</v>
      </c>
      <c r="F23" s="552">
        <v>3255</v>
      </c>
      <c r="G23" s="552">
        <v>2938.3722561557552</v>
      </c>
      <c r="H23" s="552">
        <v>12917.3</v>
      </c>
      <c r="I23" s="552">
        <v>1995</v>
      </c>
      <c r="J23" s="552">
        <v>2625</v>
      </c>
      <c r="K23" s="552">
        <v>2381.9583137573145</v>
      </c>
      <c r="L23" s="552">
        <v>17850.8</v>
      </c>
      <c r="M23" s="552">
        <v>1365</v>
      </c>
      <c r="N23" s="552">
        <v>1806</v>
      </c>
      <c r="O23" s="558">
        <v>1623.1472405561017</v>
      </c>
      <c r="P23" s="552">
        <v>10549.2</v>
      </c>
      <c r="Q23" s="552">
        <v>5040</v>
      </c>
      <c r="R23" s="552">
        <v>6300</v>
      </c>
      <c r="S23" s="552">
        <v>5566.6188934426227</v>
      </c>
      <c r="T23" s="552">
        <v>3910.2</v>
      </c>
      <c r="U23" s="552">
        <v>4095</v>
      </c>
      <c r="V23" s="552">
        <v>4830</v>
      </c>
      <c r="W23" s="552">
        <v>4580.3809913861442</v>
      </c>
      <c r="X23" s="552">
        <v>8247.5999999999985</v>
      </c>
      <c r="Y23" s="530"/>
    </row>
    <row r="24" spans="2:25" ht="13.5" customHeight="1" x14ac:dyDescent="0.15">
      <c r="B24" s="437"/>
      <c r="C24" s="412">
        <v>11</v>
      </c>
      <c r="D24" s="328"/>
      <c r="E24" s="552">
        <v>2835</v>
      </c>
      <c r="F24" s="552">
        <v>3675</v>
      </c>
      <c r="G24" s="552">
        <v>3160.5154520295209</v>
      </c>
      <c r="H24" s="552">
        <v>13983.599999999999</v>
      </c>
      <c r="I24" s="552">
        <v>2100</v>
      </c>
      <c r="J24" s="552">
        <v>2782.5</v>
      </c>
      <c r="K24" s="552">
        <v>2539.9297875790503</v>
      </c>
      <c r="L24" s="552">
        <v>19953.8</v>
      </c>
      <c r="M24" s="552">
        <v>1365</v>
      </c>
      <c r="N24" s="552">
        <v>1680</v>
      </c>
      <c r="O24" s="552">
        <v>1500.4912120936162</v>
      </c>
      <c r="P24" s="552">
        <v>9481.1999999999989</v>
      </c>
      <c r="Q24" s="552">
        <v>5040</v>
      </c>
      <c r="R24" s="552">
        <v>6300</v>
      </c>
      <c r="S24" s="552">
        <v>5581.5102690077329</v>
      </c>
      <c r="T24" s="552">
        <v>3852.2</v>
      </c>
      <c r="U24" s="552">
        <v>4095</v>
      </c>
      <c r="V24" s="552">
        <v>5040</v>
      </c>
      <c r="W24" s="552">
        <v>4479.4565134586092</v>
      </c>
      <c r="X24" s="558">
        <v>7810.6</v>
      </c>
      <c r="Y24" s="530"/>
    </row>
    <row r="25" spans="2:25" ht="13.5" customHeight="1" x14ac:dyDescent="0.15">
      <c r="B25" s="341"/>
      <c r="C25" s="345">
        <v>12</v>
      </c>
      <c r="D25" s="342"/>
      <c r="E25" s="556">
        <v>3150</v>
      </c>
      <c r="F25" s="556">
        <v>3885</v>
      </c>
      <c r="G25" s="556">
        <v>3584.3761635732835</v>
      </c>
      <c r="H25" s="556">
        <v>30171</v>
      </c>
      <c r="I25" s="556">
        <v>2258.9700000000003</v>
      </c>
      <c r="J25" s="556">
        <v>2940</v>
      </c>
      <c r="K25" s="556">
        <v>2618.9752182190828</v>
      </c>
      <c r="L25" s="556">
        <v>26849</v>
      </c>
      <c r="M25" s="556">
        <v>1470</v>
      </c>
      <c r="N25" s="556">
        <v>1806</v>
      </c>
      <c r="O25" s="556">
        <v>1636.2916981132075</v>
      </c>
      <c r="P25" s="556">
        <v>14687</v>
      </c>
      <c r="Q25" s="556">
        <v>5250</v>
      </c>
      <c r="R25" s="556">
        <v>6300</v>
      </c>
      <c r="S25" s="556">
        <v>5810.9346617238189</v>
      </c>
      <c r="T25" s="556">
        <v>6557</v>
      </c>
      <c r="U25" s="556">
        <v>4410</v>
      </c>
      <c r="V25" s="556">
        <v>5565</v>
      </c>
      <c r="W25" s="556">
        <v>4994.0021463013063</v>
      </c>
      <c r="X25" s="559">
        <v>15721</v>
      </c>
      <c r="Y25" s="530"/>
    </row>
    <row r="26" spans="2:25" ht="13.5" customHeight="1" x14ac:dyDescent="0.15">
      <c r="B26" s="560"/>
      <c r="C26" s="431"/>
      <c r="D26" s="561"/>
      <c r="E26" s="550"/>
      <c r="F26" s="562"/>
      <c r="G26" s="530"/>
      <c r="H26" s="562"/>
      <c r="I26" s="550"/>
      <c r="J26" s="562"/>
      <c r="K26" s="530"/>
      <c r="L26" s="562"/>
      <c r="M26" s="550"/>
      <c r="N26" s="562"/>
      <c r="O26" s="530"/>
      <c r="P26" s="562"/>
      <c r="Q26" s="550"/>
      <c r="R26" s="562"/>
      <c r="S26" s="530"/>
      <c r="T26" s="562"/>
      <c r="U26" s="550"/>
      <c r="V26" s="562"/>
      <c r="W26" s="530"/>
      <c r="X26" s="562"/>
      <c r="Y26" s="530"/>
    </row>
    <row r="27" spans="2:25" ht="13.5" customHeight="1" x14ac:dyDescent="0.15">
      <c r="B27" s="563"/>
      <c r="C27" s="372"/>
      <c r="D27" s="561"/>
      <c r="E27" s="550"/>
      <c r="F27" s="562"/>
      <c r="G27" s="530"/>
      <c r="H27" s="552"/>
      <c r="I27" s="550"/>
      <c r="J27" s="562"/>
      <c r="K27" s="530"/>
      <c r="L27" s="552"/>
      <c r="M27" s="550"/>
      <c r="N27" s="562"/>
      <c r="O27" s="530"/>
      <c r="P27" s="552"/>
      <c r="Q27" s="550"/>
      <c r="R27" s="562"/>
      <c r="S27" s="530"/>
      <c r="T27" s="552"/>
      <c r="U27" s="550"/>
      <c r="V27" s="562"/>
      <c r="W27" s="530"/>
      <c r="X27" s="552"/>
      <c r="Y27" s="530"/>
    </row>
    <row r="28" spans="2:25" ht="13.5" customHeight="1" x14ac:dyDescent="0.15">
      <c r="B28" s="563" t="s">
        <v>151</v>
      </c>
      <c r="C28" s="431"/>
      <c r="D28" s="561"/>
      <c r="E28" s="550"/>
      <c r="F28" s="562"/>
      <c r="G28" s="530"/>
      <c r="H28" s="562"/>
      <c r="I28" s="550"/>
      <c r="J28" s="562"/>
      <c r="K28" s="530"/>
      <c r="L28" s="562"/>
      <c r="M28" s="550"/>
      <c r="N28" s="562"/>
      <c r="O28" s="530"/>
      <c r="P28" s="562"/>
      <c r="Q28" s="550"/>
      <c r="R28" s="562"/>
      <c r="S28" s="530"/>
      <c r="T28" s="562"/>
      <c r="U28" s="550"/>
      <c r="V28" s="562"/>
      <c r="W28" s="530"/>
      <c r="X28" s="562"/>
      <c r="Y28" s="530"/>
    </row>
    <row r="29" spans="2:25" ht="13.5" customHeight="1" x14ac:dyDescent="0.15">
      <c r="B29" s="564">
        <v>40513</v>
      </c>
      <c r="C29" s="565"/>
      <c r="D29" s="566">
        <v>40519</v>
      </c>
      <c r="E29" s="551">
        <v>3150</v>
      </c>
      <c r="F29" s="552">
        <v>3780</v>
      </c>
      <c r="G29" s="171">
        <v>3417.2206393664283</v>
      </c>
      <c r="H29" s="552">
        <v>3337.6</v>
      </c>
      <c r="I29" s="551">
        <v>2258.9700000000003</v>
      </c>
      <c r="J29" s="552">
        <v>2730</v>
      </c>
      <c r="K29" s="171">
        <v>2543.8418535127057</v>
      </c>
      <c r="L29" s="552">
        <v>4141.8999999999996</v>
      </c>
      <c r="M29" s="551">
        <v>1470</v>
      </c>
      <c r="N29" s="552">
        <v>1732.5</v>
      </c>
      <c r="O29" s="171">
        <v>1632.7344980314961</v>
      </c>
      <c r="P29" s="552">
        <v>2955</v>
      </c>
      <c r="Q29" s="551">
        <v>5250</v>
      </c>
      <c r="R29" s="552">
        <v>6217.1550000000007</v>
      </c>
      <c r="S29" s="171">
        <v>5755.9025442477878</v>
      </c>
      <c r="T29" s="552">
        <v>1053.4000000000001</v>
      </c>
      <c r="U29" s="551">
        <v>4438.4550000000008</v>
      </c>
      <c r="V29" s="552">
        <v>5131.9800000000005</v>
      </c>
      <c r="W29" s="171">
        <v>4760.971061093248</v>
      </c>
      <c r="X29" s="552">
        <v>2289.6999999999998</v>
      </c>
      <c r="Y29" s="530"/>
    </row>
    <row r="30" spans="2:25" ht="13.5" customHeight="1" x14ac:dyDescent="0.15">
      <c r="B30" s="567" t="s">
        <v>152</v>
      </c>
      <c r="C30" s="565"/>
      <c r="D30" s="566"/>
      <c r="E30" s="550"/>
      <c r="F30" s="562"/>
      <c r="G30" s="530"/>
      <c r="H30" s="562"/>
      <c r="I30" s="550"/>
      <c r="J30" s="562"/>
      <c r="K30" s="530"/>
      <c r="L30" s="562"/>
      <c r="M30" s="550"/>
      <c r="N30" s="562"/>
      <c r="O30" s="530"/>
      <c r="P30" s="562"/>
      <c r="Q30" s="550"/>
      <c r="R30" s="562"/>
      <c r="S30" s="530"/>
      <c r="T30" s="562"/>
      <c r="U30" s="550"/>
      <c r="V30" s="562"/>
      <c r="W30" s="530"/>
      <c r="X30" s="562"/>
      <c r="Y30" s="530"/>
    </row>
    <row r="31" spans="2:25" ht="13.5" customHeight="1" x14ac:dyDescent="0.15">
      <c r="B31" s="564">
        <v>40520</v>
      </c>
      <c r="C31" s="565"/>
      <c r="D31" s="566">
        <v>40526</v>
      </c>
      <c r="E31" s="568">
        <v>3255</v>
      </c>
      <c r="F31" s="569">
        <v>3885</v>
      </c>
      <c r="G31" s="570">
        <v>3526.5210303227923</v>
      </c>
      <c r="H31" s="569">
        <v>5012</v>
      </c>
      <c r="I31" s="568">
        <v>2310</v>
      </c>
      <c r="J31" s="569">
        <v>2814</v>
      </c>
      <c r="K31" s="570">
        <v>2603.1023155208372</v>
      </c>
      <c r="L31" s="569">
        <v>4715</v>
      </c>
      <c r="M31" s="568">
        <v>1470</v>
      </c>
      <c r="N31" s="569">
        <v>1785</v>
      </c>
      <c r="O31" s="570">
        <v>1644.0671641791046</v>
      </c>
      <c r="P31" s="569">
        <v>3453.1</v>
      </c>
      <c r="Q31" s="568">
        <v>5460</v>
      </c>
      <c r="R31" s="569">
        <v>6300</v>
      </c>
      <c r="S31" s="570">
        <v>5811.8088720316628</v>
      </c>
      <c r="T31" s="569">
        <v>1344.9</v>
      </c>
      <c r="U31" s="568">
        <v>4515</v>
      </c>
      <c r="V31" s="569">
        <v>5250</v>
      </c>
      <c r="W31" s="570">
        <v>4895.1675657451115</v>
      </c>
      <c r="X31" s="569">
        <v>2496.1</v>
      </c>
      <c r="Y31" s="530"/>
    </row>
    <row r="32" spans="2:25" ht="13.5" customHeight="1" x14ac:dyDescent="0.15">
      <c r="B32" s="567" t="s">
        <v>153</v>
      </c>
      <c r="C32" s="565"/>
      <c r="D32" s="566"/>
      <c r="E32" s="550"/>
      <c r="F32" s="562"/>
      <c r="G32" s="530"/>
      <c r="H32" s="562"/>
      <c r="I32" s="550"/>
      <c r="J32" s="562"/>
      <c r="K32" s="530"/>
      <c r="L32" s="562"/>
      <c r="M32" s="550"/>
      <c r="N32" s="562"/>
      <c r="O32" s="530"/>
      <c r="P32" s="562"/>
      <c r="Q32" s="550"/>
      <c r="R32" s="562"/>
      <c r="S32" s="530"/>
      <c r="T32" s="562"/>
      <c r="U32" s="550"/>
      <c r="V32" s="562"/>
      <c r="W32" s="530"/>
      <c r="X32" s="562"/>
      <c r="Y32" s="530"/>
    </row>
    <row r="33" spans="2:25" ht="13.5" customHeight="1" x14ac:dyDescent="0.15">
      <c r="B33" s="564">
        <v>40527</v>
      </c>
      <c r="C33" s="565"/>
      <c r="D33" s="566">
        <v>40533</v>
      </c>
      <c r="E33" s="568">
        <v>3465</v>
      </c>
      <c r="F33" s="569">
        <v>3885</v>
      </c>
      <c r="G33" s="570">
        <v>3645.2204108977216</v>
      </c>
      <c r="H33" s="569">
        <v>5911.6</v>
      </c>
      <c r="I33" s="568">
        <v>2310</v>
      </c>
      <c r="J33" s="569">
        <v>2835</v>
      </c>
      <c r="K33" s="570">
        <v>2603.8231061028664</v>
      </c>
      <c r="L33" s="569">
        <v>3681.1</v>
      </c>
      <c r="M33" s="568">
        <v>1470</v>
      </c>
      <c r="N33" s="569">
        <v>1806</v>
      </c>
      <c r="O33" s="570">
        <v>1644.3348770360908</v>
      </c>
      <c r="P33" s="569">
        <v>2824.3</v>
      </c>
      <c r="Q33" s="568">
        <v>5460</v>
      </c>
      <c r="R33" s="569">
        <v>6300</v>
      </c>
      <c r="S33" s="570">
        <v>5846.4740466101694</v>
      </c>
      <c r="T33" s="569">
        <v>1283</v>
      </c>
      <c r="U33" s="568">
        <v>4410</v>
      </c>
      <c r="V33" s="569">
        <v>5460</v>
      </c>
      <c r="W33" s="570">
        <v>4991.5443788295888</v>
      </c>
      <c r="X33" s="569">
        <v>3818</v>
      </c>
      <c r="Y33" s="530"/>
    </row>
    <row r="34" spans="2:25" ht="13.5" customHeight="1" x14ac:dyDescent="0.15">
      <c r="B34" s="567" t="s">
        <v>154</v>
      </c>
      <c r="C34" s="565"/>
      <c r="D34" s="566"/>
      <c r="E34" s="551"/>
      <c r="F34" s="552"/>
      <c r="G34" s="171"/>
      <c r="H34" s="552"/>
      <c r="I34" s="551"/>
      <c r="J34" s="552"/>
      <c r="K34" s="171"/>
      <c r="L34" s="552"/>
      <c r="M34" s="551"/>
      <c r="N34" s="552"/>
      <c r="O34" s="171"/>
      <c r="P34" s="552"/>
      <c r="Q34" s="551"/>
      <c r="R34" s="552"/>
      <c r="S34" s="171"/>
      <c r="T34" s="552"/>
      <c r="U34" s="551"/>
      <c r="V34" s="552"/>
      <c r="W34" s="171"/>
      <c r="X34" s="552"/>
      <c r="Y34" s="530"/>
    </row>
    <row r="35" spans="2:25" ht="13.5" customHeight="1" x14ac:dyDescent="0.15">
      <c r="B35" s="571">
        <v>40534</v>
      </c>
      <c r="C35" s="565"/>
      <c r="D35" s="565">
        <v>40540</v>
      </c>
      <c r="E35" s="568">
        <v>3465</v>
      </c>
      <c r="F35" s="569">
        <v>3885</v>
      </c>
      <c r="G35" s="570">
        <v>3687.2604137835588</v>
      </c>
      <c r="H35" s="569">
        <v>14568.6</v>
      </c>
      <c r="I35" s="568">
        <v>2467.5</v>
      </c>
      <c r="J35" s="569">
        <v>2940</v>
      </c>
      <c r="K35" s="570">
        <v>2707.0621537396128</v>
      </c>
      <c r="L35" s="569">
        <v>12292.7</v>
      </c>
      <c r="M35" s="568">
        <v>1522.5</v>
      </c>
      <c r="N35" s="569">
        <v>1743</v>
      </c>
      <c r="O35" s="570">
        <v>1628.3369565217392</v>
      </c>
      <c r="P35" s="569">
        <v>4813</v>
      </c>
      <c r="Q35" s="568">
        <v>5460</v>
      </c>
      <c r="R35" s="569">
        <v>6090</v>
      </c>
      <c r="S35" s="570">
        <v>5812.5076824583866</v>
      </c>
      <c r="T35" s="569">
        <v>2707.6</v>
      </c>
      <c r="U35" s="568">
        <v>4515</v>
      </c>
      <c r="V35" s="569">
        <v>5565</v>
      </c>
      <c r="W35" s="570">
        <v>5062.1262066499821</v>
      </c>
      <c r="X35" s="569">
        <v>5873.1</v>
      </c>
      <c r="Y35" s="530"/>
    </row>
    <row r="36" spans="2:25" ht="13.5" customHeight="1" x14ac:dyDescent="0.15">
      <c r="B36" s="567" t="s">
        <v>155</v>
      </c>
      <c r="C36" s="565"/>
      <c r="D36" s="566"/>
      <c r="E36" s="550"/>
      <c r="F36" s="562"/>
      <c r="G36" s="530"/>
      <c r="H36" s="562"/>
      <c r="I36" s="550"/>
      <c r="J36" s="562"/>
      <c r="K36" s="530"/>
      <c r="L36" s="562"/>
      <c r="M36" s="550"/>
      <c r="N36" s="562"/>
      <c r="O36" s="530"/>
      <c r="P36" s="562"/>
      <c r="Q36" s="550"/>
      <c r="R36" s="562"/>
      <c r="S36" s="530"/>
      <c r="T36" s="562"/>
      <c r="U36" s="550"/>
      <c r="V36" s="562"/>
      <c r="W36" s="530"/>
      <c r="X36" s="562"/>
      <c r="Y36" s="530"/>
    </row>
    <row r="37" spans="2:25" ht="13.5" customHeight="1" x14ac:dyDescent="0.15">
      <c r="B37" s="572"/>
      <c r="C37" s="573"/>
      <c r="D37" s="574">
        <v>40906</v>
      </c>
      <c r="E37" s="555"/>
      <c r="F37" s="556"/>
      <c r="G37" s="557"/>
      <c r="H37" s="556">
        <v>1341</v>
      </c>
      <c r="I37" s="555"/>
      <c r="J37" s="556"/>
      <c r="K37" s="557"/>
      <c r="L37" s="556">
        <v>2018</v>
      </c>
      <c r="M37" s="555"/>
      <c r="N37" s="556"/>
      <c r="O37" s="557"/>
      <c r="P37" s="556">
        <v>642</v>
      </c>
      <c r="Q37" s="555"/>
      <c r="R37" s="556"/>
      <c r="S37" s="557"/>
      <c r="T37" s="556">
        <v>168</v>
      </c>
      <c r="U37" s="555"/>
      <c r="V37" s="556"/>
      <c r="W37" s="557"/>
      <c r="X37" s="556">
        <v>1244</v>
      </c>
      <c r="Y37" s="530"/>
    </row>
    <row r="38" spans="2:25" ht="3" customHeight="1" x14ac:dyDescent="0.15">
      <c r="B38" s="530"/>
      <c r="C38" s="530"/>
      <c r="D38" s="530"/>
      <c r="E38" s="530"/>
      <c r="F38" s="530"/>
      <c r="G38" s="530"/>
      <c r="H38" s="171"/>
      <c r="I38" s="530"/>
      <c r="J38" s="530"/>
      <c r="K38" s="530"/>
      <c r="L38" s="171"/>
      <c r="M38" s="530"/>
      <c r="N38" s="530"/>
      <c r="O38" s="530"/>
      <c r="P38" s="171"/>
      <c r="Q38" s="530"/>
      <c r="R38" s="530"/>
      <c r="S38" s="530"/>
      <c r="T38" s="171"/>
      <c r="U38" s="530"/>
      <c r="V38" s="530"/>
      <c r="W38" s="530"/>
      <c r="X38" s="171"/>
      <c r="Y38" s="530"/>
    </row>
    <row r="39" spans="2:25" ht="12.75" customHeight="1" x14ac:dyDescent="0.15">
      <c r="B39" s="575" t="s">
        <v>135</v>
      </c>
      <c r="C39" s="531" t="s">
        <v>383</v>
      </c>
    </row>
    <row r="40" spans="2:25" ht="12.75" customHeight="1" x14ac:dyDescent="0.15">
      <c r="B40" s="576" t="s">
        <v>1</v>
      </c>
      <c r="C40" s="531" t="s">
        <v>283</v>
      </c>
    </row>
    <row r="41" spans="2:25" ht="12.75" customHeight="1" x14ac:dyDescent="0.15">
      <c r="B41" s="576" t="s">
        <v>219</v>
      </c>
      <c r="C41" s="531" t="s">
        <v>137</v>
      </c>
    </row>
    <row r="42" spans="2:25" ht="12.75" customHeight="1" x14ac:dyDescent="0.15">
      <c r="B42" s="576"/>
    </row>
    <row r="43" spans="2:25" x14ac:dyDescent="0.15">
      <c r="B43" s="576"/>
    </row>
  </sheetData>
  <mergeCells count="5">
    <mergeCell ref="E5:H5"/>
    <mergeCell ref="I5:L5"/>
    <mergeCell ref="M5:P5"/>
    <mergeCell ref="Q5:T5"/>
    <mergeCell ref="U5:X5"/>
  </mergeCells>
  <phoneticPr fontId="5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P38"/>
  <sheetViews>
    <sheetView zoomScale="75" zoomScaleNormal="75" workbookViewId="0">
      <selection activeCell="P25" sqref="P25"/>
    </sheetView>
  </sheetViews>
  <sheetFormatPr defaultColWidth="7.5" defaultRowHeight="12" x14ac:dyDescent="0.15"/>
  <cols>
    <col min="1" max="1" width="1.125" style="531" customWidth="1"/>
    <col min="2" max="2" width="5.5" style="531" customWidth="1"/>
    <col min="3" max="3" width="2.875" style="531" customWidth="1"/>
    <col min="4" max="4" width="5.375" style="531" customWidth="1"/>
    <col min="5" max="5" width="6.875" style="531" customWidth="1"/>
    <col min="6" max="7" width="7.5" style="531"/>
    <col min="8" max="8" width="8.625" style="531" customWidth="1"/>
    <col min="9" max="9" width="6.625" style="531" customWidth="1"/>
    <col min="10" max="11" width="7.5" style="531"/>
    <col min="12" max="12" width="8.625" style="531" customWidth="1"/>
    <col min="13" max="13" width="6.875" style="531" customWidth="1"/>
    <col min="14" max="14" width="7.125" style="531" customWidth="1"/>
    <col min="15" max="15" width="7.5" style="531"/>
    <col min="16" max="16" width="8.625" style="531" customWidth="1"/>
    <col min="17" max="16384" width="7.5" style="531"/>
  </cols>
  <sheetData>
    <row r="3" spans="2:16" x14ac:dyDescent="0.15">
      <c r="B3" s="531" t="s">
        <v>384</v>
      </c>
    </row>
    <row r="4" spans="2:16" x14ac:dyDescent="0.15">
      <c r="P4" s="577" t="s">
        <v>245</v>
      </c>
    </row>
    <row r="5" spans="2:16" ht="6" customHeight="1" x14ac:dyDescent="0.15"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</row>
    <row r="6" spans="2:16" ht="13.5" customHeight="1" x14ac:dyDescent="0.15">
      <c r="B6" s="550"/>
      <c r="C6" s="537" t="s">
        <v>118</v>
      </c>
      <c r="D6" s="538"/>
      <c r="E6" s="743" t="s">
        <v>385</v>
      </c>
      <c r="F6" s="744"/>
      <c r="G6" s="744"/>
      <c r="H6" s="745"/>
      <c r="I6" s="743" t="s">
        <v>386</v>
      </c>
      <c r="J6" s="744"/>
      <c r="K6" s="744"/>
      <c r="L6" s="745"/>
      <c r="M6" s="743" t="s">
        <v>387</v>
      </c>
      <c r="N6" s="744"/>
      <c r="O6" s="744"/>
      <c r="P6" s="745"/>
    </row>
    <row r="7" spans="2:16" x14ac:dyDescent="0.15">
      <c r="B7" s="539" t="s">
        <v>291</v>
      </c>
      <c r="C7" s="540"/>
      <c r="D7" s="541"/>
      <c r="E7" s="542" t="s">
        <v>163</v>
      </c>
      <c r="F7" s="543" t="s">
        <v>381</v>
      </c>
      <c r="G7" s="544" t="s">
        <v>382</v>
      </c>
      <c r="H7" s="543" t="s">
        <v>128</v>
      </c>
      <c r="I7" s="542" t="s">
        <v>163</v>
      </c>
      <c r="J7" s="543" t="s">
        <v>381</v>
      </c>
      <c r="K7" s="544" t="s">
        <v>382</v>
      </c>
      <c r="L7" s="543" t="s">
        <v>240</v>
      </c>
      <c r="M7" s="542" t="s">
        <v>163</v>
      </c>
      <c r="N7" s="543" t="s">
        <v>381</v>
      </c>
      <c r="O7" s="544" t="s">
        <v>382</v>
      </c>
      <c r="P7" s="543" t="s">
        <v>128</v>
      </c>
    </row>
    <row r="8" spans="2:16" x14ac:dyDescent="0.15">
      <c r="B8" s="554"/>
      <c r="C8" s="533"/>
      <c r="D8" s="533"/>
      <c r="E8" s="547"/>
      <c r="F8" s="548"/>
      <c r="G8" s="549" t="s">
        <v>129</v>
      </c>
      <c r="H8" s="548"/>
      <c r="I8" s="547"/>
      <c r="J8" s="548"/>
      <c r="K8" s="549" t="s">
        <v>129</v>
      </c>
      <c r="L8" s="548"/>
      <c r="M8" s="547"/>
      <c r="N8" s="548"/>
      <c r="O8" s="549" t="s">
        <v>129</v>
      </c>
      <c r="P8" s="548"/>
    </row>
    <row r="9" spans="2:16" ht="15" customHeight="1" x14ac:dyDescent="0.15">
      <c r="B9" s="550" t="s">
        <v>95</v>
      </c>
      <c r="C9" s="530">
        <v>17</v>
      </c>
      <c r="D9" s="531" t="s">
        <v>96</v>
      </c>
      <c r="E9" s="550">
        <v>1470</v>
      </c>
      <c r="F9" s="552">
        <v>2520</v>
      </c>
      <c r="G9" s="171">
        <v>2053</v>
      </c>
      <c r="H9" s="552">
        <v>124994</v>
      </c>
      <c r="I9" s="551">
        <v>2100</v>
      </c>
      <c r="J9" s="552">
        <v>2888</v>
      </c>
      <c r="K9" s="171">
        <v>2486</v>
      </c>
      <c r="L9" s="552">
        <v>179882</v>
      </c>
      <c r="M9" s="551">
        <v>2625</v>
      </c>
      <c r="N9" s="552">
        <v>3360</v>
      </c>
      <c r="O9" s="171">
        <v>2883</v>
      </c>
      <c r="P9" s="552">
        <v>400425</v>
      </c>
    </row>
    <row r="10" spans="2:16" ht="15" customHeight="1" x14ac:dyDescent="0.15">
      <c r="B10" s="550"/>
      <c r="C10" s="530">
        <v>18</v>
      </c>
      <c r="E10" s="551">
        <v>1568</v>
      </c>
      <c r="F10" s="552">
        <v>2310</v>
      </c>
      <c r="G10" s="171">
        <v>1968</v>
      </c>
      <c r="H10" s="552">
        <v>129097</v>
      </c>
      <c r="I10" s="551">
        <v>2310</v>
      </c>
      <c r="J10" s="552">
        <v>2888</v>
      </c>
      <c r="K10" s="171">
        <v>2581</v>
      </c>
      <c r="L10" s="552">
        <v>129764</v>
      </c>
      <c r="M10" s="551">
        <v>2667</v>
      </c>
      <c r="N10" s="552">
        <v>3182</v>
      </c>
      <c r="O10" s="171">
        <v>2970</v>
      </c>
      <c r="P10" s="552">
        <v>287459</v>
      </c>
    </row>
    <row r="11" spans="2:16" ht="15" customHeight="1" x14ac:dyDescent="0.15">
      <c r="B11" s="550"/>
      <c r="C11" s="530">
        <v>19</v>
      </c>
      <c r="E11" s="551">
        <v>1365</v>
      </c>
      <c r="F11" s="552">
        <v>2258</v>
      </c>
      <c r="G11" s="171">
        <v>1866</v>
      </c>
      <c r="H11" s="552">
        <v>160364</v>
      </c>
      <c r="I11" s="551">
        <v>2100</v>
      </c>
      <c r="J11" s="552">
        <v>2787</v>
      </c>
      <c r="K11" s="171">
        <v>2483</v>
      </c>
      <c r="L11" s="552">
        <v>173519</v>
      </c>
      <c r="M11" s="551">
        <v>2641</v>
      </c>
      <c r="N11" s="552">
        <v>3188</v>
      </c>
      <c r="O11" s="171">
        <v>2899</v>
      </c>
      <c r="P11" s="552">
        <v>280564</v>
      </c>
    </row>
    <row r="12" spans="2:16" ht="15" customHeight="1" x14ac:dyDescent="0.15">
      <c r="B12" s="550"/>
      <c r="C12" s="530">
        <v>20</v>
      </c>
      <c r="E12" s="551">
        <v>1155</v>
      </c>
      <c r="F12" s="552">
        <v>2120</v>
      </c>
      <c r="G12" s="171">
        <v>1660</v>
      </c>
      <c r="H12" s="552">
        <v>189632</v>
      </c>
      <c r="I12" s="551">
        <v>2006</v>
      </c>
      <c r="J12" s="552">
        <v>2722</v>
      </c>
      <c r="K12" s="171">
        <v>2442</v>
      </c>
      <c r="L12" s="552">
        <v>284089</v>
      </c>
      <c r="M12" s="551">
        <v>2100</v>
      </c>
      <c r="N12" s="552">
        <v>3162</v>
      </c>
      <c r="O12" s="171">
        <v>2638</v>
      </c>
      <c r="P12" s="552">
        <v>385135</v>
      </c>
    </row>
    <row r="13" spans="2:16" ht="15" customHeight="1" x14ac:dyDescent="0.15">
      <c r="B13" s="554"/>
      <c r="C13" s="533">
        <v>21</v>
      </c>
      <c r="D13" s="533"/>
      <c r="E13" s="555">
        <v>1040</v>
      </c>
      <c r="F13" s="556">
        <v>1995</v>
      </c>
      <c r="G13" s="557">
        <v>1458</v>
      </c>
      <c r="H13" s="556">
        <v>160090</v>
      </c>
      <c r="I13" s="555">
        <v>1680</v>
      </c>
      <c r="J13" s="556">
        <v>2783</v>
      </c>
      <c r="K13" s="557">
        <v>2305</v>
      </c>
      <c r="L13" s="556">
        <v>237728</v>
      </c>
      <c r="M13" s="555">
        <v>2084</v>
      </c>
      <c r="N13" s="556">
        <v>2888</v>
      </c>
      <c r="O13" s="557">
        <v>2503</v>
      </c>
      <c r="P13" s="556">
        <v>338246</v>
      </c>
    </row>
    <row r="14" spans="2:16" ht="15" customHeight="1" x14ac:dyDescent="0.15">
      <c r="B14" s="437"/>
      <c r="C14" s="412">
        <v>12</v>
      </c>
      <c r="D14" s="328"/>
      <c r="E14" s="551">
        <v>1040</v>
      </c>
      <c r="F14" s="552">
        <v>1365</v>
      </c>
      <c r="G14" s="171">
        <v>1171</v>
      </c>
      <c r="H14" s="552">
        <v>24298</v>
      </c>
      <c r="I14" s="551">
        <v>1680</v>
      </c>
      <c r="J14" s="552">
        <v>2310</v>
      </c>
      <c r="K14" s="171">
        <v>2101</v>
      </c>
      <c r="L14" s="552">
        <v>18689</v>
      </c>
      <c r="M14" s="551">
        <v>2344</v>
      </c>
      <c r="N14" s="552">
        <v>2678</v>
      </c>
      <c r="O14" s="171">
        <v>2533</v>
      </c>
      <c r="P14" s="552">
        <v>53996</v>
      </c>
    </row>
    <row r="15" spans="2:16" ht="15" customHeight="1" x14ac:dyDescent="0.15">
      <c r="B15" s="437" t="s">
        <v>99</v>
      </c>
      <c r="C15" s="412">
        <v>1</v>
      </c>
      <c r="D15" s="328" t="s">
        <v>2</v>
      </c>
      <c r="E15" s="551">
        <v>1050</v>
      </c>
      <c r="F15" s="552">
        <v>1365</v>
      </c>
      <c r="G15" s="171">
        <v>1191</v>
      </c>
      <c r="H15" s="552">
        <v>19327</v>
      </c>
      <c r="I15" s="551">
        <v>2100</v>
      </c>
      <c r="J15" s="552">
        <v>2100</v>
      </c>
      <c r="K15" s="171">
        <v>2100</v>
      </c>
      <c r="L15" s="552">
        <v>17007</v>
      </c>
      <c r="M15" s="551">
        <v>2510</v>
      </c>
      <c r="N15" s="552">
        <v>2510</v>
      </c>
      <c r="O15" s="171">
        <v>2510</v>
      </c>
      <c r="P15" s="552">
        <v>35969</v>
      </c>
    </row>
    <row r="16" spans="2:16" ht="15" customHeight="1" x14ac:dyDescent="0.15">
      <c r="B16" s="437"/>
      <c r="C16" s="412">
        <v>2</v>
      </c>
      <c r="D16" s="328"/>
      <c r="E16" s="551">
        <v>1050</v>
      </c>
      <c r="F16" s="552">
        <v>1680</v>
      </c>
      <c r="G16" s="171">
        <v>1343</v>
      </c>
      <c r="H16" s="552">
        <v>15147</v>
      </c>
      <c r="I16" s="551">
        <v>1890</v>
      </c>
      <c r="J16" s="552">
        <v>2415</v>
      </c>
      <c r="K16" s="171">
        <v>2035</v>
      </c>
      <c r="L16" s="552">
        <v>11678</v>
      </c>
      <c r="M16" s="551">
        <v>2499</v>
      </c>
      <c r="N16" s="552">
        <v>2625</v>
      </c>
      <c r="O16" s="171">
        <v>2512</v>
      </c>
      <c r="P16" s="552">
        <v>19476</v>
      </c>
    </row>
    <row r="17" spans="2:16" ht="15" customHeight="1" x14ac:dyDescent="0.15">
      <c r="B17" s="437"/>
      <c r="C17" s="412">
        <v>3</v>
      </c>
      <c r="D17" s="328"/>
      <c r="E17" s="551">
        <v>1260</v>
      </c>
      <c r="F17" s="552">
        <v>1890</v>
      </c>
      <c r="G17" s="171">
        <v>1533</v>
      </c>
      <c r="H17" s="552">
        <v>22423</v>
      </c>
      <c r="I17" s="551">
        <v>1838</v>
      </c>
      <c r="J17" s="552">
        <v>2520</v>
      </c>
      <c r="K17" s="171">
        <v>2095</v>
      </c>
      <c r="L17" s="552">
        <v>14510</v>
      </c>
      <c r="M17" s="551">
        <v>2104</v>
      </c>
      <c r="N17" s="552">
        <v>2646</v>
      </c>
      <c r="O17" s="171">
        <v>2447</v>
      </c>
      <c r="P17" s="552">
        <v>26936</v>
      </c>
    </row>
    <row r="18" spans="2:16" ht="15" customHeight="1" x14ac:dyDescent="0.15">
      <c r="B18" s="437"/>
      <c r="C18" s="412">
        <v>4</v>
      </c>
      <c r="D18" s="328"/>
      <c r="E18" s="551">
        <v>1523</v>
      </c>
      <c r="F18" s="552">
        <v>1890</v>
      </c>
      <c r="G18" s="171">
        <v>1708</v>
      </c>
      <c r="H18" s="552">
        <v>13118</v>
      </c>
      <c r="I18" s="551">
        <v>1890</v>
      </c>
      <c r="J18" s="552">
        <v>2625</v>
      </c>
      <c r="K18" s="171">
        <v>2052</v>
      </c>
      <c r="L18" s="552">
        <v>10954</v>
      </c>
      <c r="M18" s="551">
        <v>2261</v>
      </c>
      <c r="N18" s="552">
        <v>2520</v>
      </c>
      <c r="O18" s="171">
        <v>2406</v>
      </c>
      <c r="P18" s="552">
        <v>13248</v>
      </c>
    </row>
    <row r="19" spans="2:16" ht="15" customHeight="1" x14ac:dyDescent="0.15">
      <c r="B19" s="437"/>
      <c r="C19" s="412">
        <v>5</v>
      </c>
      <c r="D19" s="328"/>
      <c r="E19" s="551">
        <v>1470</v>
      </c>
      <c r="F19" s="552">
        <v>1871</v>
      </c>
      <c r="G19" s="171">
        <v>1704</v>
      </c>
      <c r="H19" s="552">
        <v>18883</v>
      </c>
      <c r="I19" s="551">
        <v>1966</v>
      </c>
      <c r="J19" s="552">
        <v>2520</v>
      </c>
      <c r="K19" s="171">
        <v>2186</v>
      </c>
      <c r="L19" s="552">
        <v>19724</v>
      </c>
      <c r="M19" s="551">
        <v>2309</v>
      </c>
      <c r="N19" s="552">
        <v>2730</v>
      </c>
      <c r="O19" s="171">
        <v>2480</v>
      </c>
      <c r="P19" s="552">
        <v>30298</v>
      </c>
    </row>
    <row r="20" spans="2:16" ht="15" customHeight="1" x14ac:dyDescent="0.15">
      <c r="B20" s="437"/>
      <c r="C20" s="412">
        <v>6</v>
      </c>
      <c r="D20" s="328"/>
      <c r="E20" s="551">
        <v>1470</v>
      </c>
      <c r="F20" s="552">
        <v>1838</v>
      </c>
      <c r="G20" s="171">
        <v>1641</v>
      </c>
      <c r="H20" s="552">
        <v>20822</v>
      </c>
      <c r="I20" s="551">
        <v>1877</v>
      </c>
      <c r="J20" s="552">
        <v>2520</v>
      </c>
      <c r="K20" s="171">
        <v>2081</v>
      </c>
      <c r="L20" s="552">
        <v>15805</v>
      </c>
      <c r="M20" s="551">
        <v>2062</v>
      </c>
      <c r="N20" s="552">
        <v>2468</v>
      </c>
      <c r="O20" s="171">
        <v>2271</v>
      </c>
      <c r="P20" s="552">
        <v>35782</v>
      </c>
    </row>
    <row r="21" spans="2:16" ht="15" customHeight="1" x14ac:dyDescent="0.15">
      <c r="B21" s="437"/>
      <c r="C21" s="412">
        <v>7</v>
      </c>
      <c r="D21" s="328"/>
      <c r="E21" s="551">
        <v>1470</v>
      </c>
      <c r="F21" s="552">
        <v>1785</v>
      </c>
      <c r="G21" s="171">
        <v>1649</v>
      </c>
      <c r="H21" s="552">
        <v>16889</v>
      </c>
      <c r="I21" s="551">
        <v>1908</v>
      </c>
      <c r="J21" s="552">
        <v>2468</v>
      </c>
      <c r="K21" s="171">
        <v>2104</v>
      </c>
      <c r="L21" s="552">
        <v>10512</v>
      </c>
      <c r="M21" s="551">
        <v>2100</v>
      </c>
      <c r="N21" s="552">
        <v>2415</v>
      </c>
      <c r="O21" s="171">
        <v>2307</v>
      </c>
      <c r="P21" s="552">
        <v>20197</v>
      </c>
    </row>
    <row r="22" spans="2:16" ht="15" customHeight="1" x14ac:dyDescent="0.15">
      <c r="B22" s="437"/>
      <c r="C22" s="412">
        <v>8</v>
      </c>
      <c r="D22" s="328"/>
      <c r="E22" s="551">
        <v>1523</v>
      </c>
      <c r="F22" s="552">
        <v>1785</v>
      </c>
      <c r="G22" s="171">
        <v>1652</v>
      </c>
      <c r="H22" s="552">
        <v>23546</v>
      </c>
      <c r="I22" s="551">
        <v>1911</v>
      </c>
      <c r="J22" s="552">
        <v>2468</v>
      </c>
      <c r="K22" s="171">
        <v>2176</v>
      </c>
      <c r="L22" s="552">
        <v>13285</v>
      </c>
      <c r="M22" s="551">
        <v>2226</v>
      </c>
      <c r="N22" s="552">
        <v>2594</v>
      </c>
      <c r="O22" s="171">
        <v>2434</v>
      </c>
      <c r="P22" s="552">
        <v>20257</v>
      </c>
    </row>
    <row r="23" spans="2:16" ht="15" customHeight="1" x14ac:dyDescent="0.15">
      <c r="B23" s="437"/>
      <c r="C23" s="412">
        <v>9</v>
      </c>
      <c r="D23" s="328"/>
      <c r="E23" s="551">
        <v>1365</v>
      </c>
      <c r="F23" s="552">
        <v>1733</v>
      </c>
      <c r="G23" s="171">
        <v>1491</v>
      </c>
      <c r="H23" s="552">
        <v>31036</v>
      </c>
      <c r="I23" s="551">
        <v>1785</v>
      </c>
      <c r="J23" s="552">
        <v>2415</v>
      </c>
      <c r="K23" s="171">
        <v>2087</v>
      </c>
      <c r="L23" s="552">
        <v>15118</v>
      </c>
      <c r="M23" s="551">
        <v>2246</v>
      </c>
      <c r="N23" s="552">
        <v>2468</v>
      </c>
      <c r="O23" s="171">
        <v>2388</v>
      </c>
      <c r="P23" s="552">
        <v>32467</v>
      </c>
    </row>
    <row r="24" spans="2:16" ht="15" customHeight="1" x14ac:dyDescent="0.15">
      <c r="B24" s="437"/>
      <c r="C24" s="412">
        <v>10</v>
      </c>
      <c r="D24" s="320"/>
      <c r="E24" s="552">
        <v>1260</v>
      </c>
      <c r="F24" s="552">
        <v>1575</v>
      </c>
      <c r="G24" s="552">
        <v>1385.7777508124761</v>
      </c>
      <c r="H24" s="552">
        <v>15425.599999999999</v>
      </c>
      <c r="I24" s="552">
        <v>1923.4950000000001</v>
      </c>
      <c r="J24" s="552">
        <v>2415</v>
      </c>
      <c r="K24" s="552">
        <v>2143.6691331923894</v>
      </c>
      <c r="L24" s="552">
        <v>14269.2</v>
      </c>
      <c r="M24" s="552">
        <v>2236.5</v>
      </c>
      <c r="N24" s="552">
        <v>2572.5</v>
      </c>
      <c r="O24" s="552">
        <v>2406.0448051527005</v>
      </c>
      <c r="P24" s="552">
        <v>30314.6</v>
      </c>
    </row>
    <row r="25" spans="2:16" ht="15" customHeight="1" x14ac:dyDescent="0.15">
      <c r="B25" s="437"/>
      <c r="C25" s="412">
        <v>11</v>
      </c>
      <c r="D25" s="328"/>
      <c r="E25" s="552">
        <v>1155</v>
      </c>
      <c r="F25" s="552">
        <v>1575</v>
      </c>
      <c r="G25" s="552">
        <v>1338.6826690346713</v>
      </c>
      <c r="H25" s="552">
        <v>15503.3</v>
      </c>
      <c r="I25" s="552">
        <v>1867.3200000000002</v>
      </c>
      <c r="J25" s="552">
        <v>2467.5</v>
      </c>
      <c r="K25" s="552">
        <v>2128.5192503854823</v>
      </c>
      <c r="L25" s="552">
        <v>13770.6</v>
      </c>
      <c r="M25" s="552">
        <v>2311.0500000000002</v>
      </c>
      <c r="N25" s="552">
        <v>2782.5</v>
      </c>
      <c r="O25" s="552">
        <v>2565.5121796624494</v>
      </c>
      <c r="P25" s="552">
        <v>34203.300000000003</v>
      </c>
    </row>
    <row r="26" spans="2:16" ht="15" customHeight="1" x14ac:dyDescent="0.15">
      <c r="B26" s="341"/>
      <c r="C26" s="345">
        <v>12</v>
      </c>
      <c r="D26" s="342"/>
      <c r="E26" s="556">
        <v>1050</v>
      </c>
      <c r="F26" s="556">
        <v>1575</v>
      </c>
      <c r="G26" s="556">
        <v>1323.1567742729399</v>
      </c>
      <c r="H26" s="556">
        <v>15677</v>
      </c>
      <c r="I26" s="556">
        <v>1932.3150000000001</v>
      </c>
      <c r="J26" s="556">
        <v>2625</v>
      </c>
      <c r="K26" s="556">
        <v>2247.6205387980658</v>
      </c>
      <c r="L26" s="556">
        <v>16305</v>
      </c>
      <c r="M26" s="556">
        <v>2467.5</v>
      </c>
      <c r="N26" s="556">
        <v>2835</v>
      </c>
      <c r="O26" s="556">
        <v>2682.9630757014293</v>
      </c>
      <c r="P26" s="559">
        <v>59324</v>
      </c>
    </row>
    <row r="27" spans="2:16" ht="14.25" customHeight="1" x14ac:dyDescent="0.15">
      <c r="B27" s="560"/>
      <c r="C27" s="431"/>
      <c r="D27" s="561"/>
      <c r="E27" s="550"/>
      <c r="F27" s="562"/>
      <c r="G27" s="530"/>
      <c r="H27" s="562"/>
      <c r="I27" s="550"/>
      <c r="J27" s="562"/>
      <c r="K27" s="530"/>
      <c r="L27" s="562"/>
      <c r="M27" s="550"/>
      <c r="N27" s="562"/>
      <c r="O27" s="530"/>
      <c r="P27" s="562"/>
    </row>
    <row r="28" spans="2:16" ht="14.25" customHeight="1" x14ac:dyDescent="0.15">
      <c r="B28" s="563"/>
      <c r="C28" s="372"/>
      <c r="D28" s="561"/>
      <c r="E28" s="550"/>
      <c r="F28" s="562"/>
      <c r="G28" s="530"/>
      <c r="H28" s="552"/>
      <c r="I28" s="550"/>
      <c r="J28" s="562"/>
      <c r="K28" s="530"/>
      <c r="L28" s="552"/>
      <c r="M28" s="550"/>
      <c r="N28" s="562"/>
      <c r="O28" s="530"/>
      <c r="P28" s="552"/>
    </row>
    <row r="29" spans="2:16" ht="14.25" customHeight="1" x14ac:dyDescent="0.15">
      <c r="B29" s="563" t="s">
        <v>151</v>
      </c>
      <c r="C29" s="431"/>
      <c r="D29" s="561"/>
      <c r="E29" s="550"/>
      <c r="F29" s="562"/>
      <c r="G29" s="530"/>
      <c r="H29" s="562"/>
      <c r="I29" s="550"/>
      <c r="J29" s="562"/>
      <c r="K29" s="530"/>
      <c r="L29" s="562"/>
      <c r="M29" s="550"/>
      <c r="N29" s="562"/>
      <c r="O29" s="530"/>
      <c r="P29" s="562"/>
    </row>
    <row r="30" spans="2:16" ht="14.25" customHeight="1" x14ac:dyDescent="0.15">
      <c r="B30" s="567">
        <v>40513</v>
      </c>
      <c r="C30" s="565"/>
      <c r="D30" s="566">
        <v>40519</v>
      </c>
      <c r="E30" s="551">
        <v>1155</v>
      </c>
      <c r="F30" s="552">
        <v>1575</v>
      </c>
      <c r="G30" s="171">
        <v>1353.8035551849605</v>
      </c>
      <c r="H30" s="552">
        <v>2949.4</v>
      </c>
      <c r="I30" s="551">
        <v>1932.3150000000001</v>
      </c>
      <c r="J30" s="552">
        <v>2415</v>
      </c>
      <c r="K30" s="171">
        <v>2086.9784718010919</v>
      </c>
      <c r="L30" s="552">
        <v>2880.9</v>
      </c>
      <c r="M30" s="568">
        <v>2467.5</v>
      </c>
      <c r="N30" s="568">
        <v>2835</v>
      </c>
      <c r="O30" s="568">
        <v>2684.9889933189902</v>
      </c>
      <c r="P30" s="552">
        <v>13348.5</v>
      </c>
    </row>
    <row r="31" spans="2:16" ht="14.25" customHeight="1" x14ac:dyDescent="0.15">
      <c r="B31" s="567" t="s">
        <v>152</v>
      </c>
      <c r="C31" s="565"/>
      <c r="D31" s="566"/>
      <c r="E31" s="550"/>
      <c r="F31" s="562"/>
      <c r="G31" s="530"/>
      <c r="H31" s="562"/>
      <c r="I31" s="550"/>
      <c r="J31" s="562"/>
      <c r="K31" s="530"/>
      <c r="L31" s="562"/>
      <c r="M31" s="550"/>
      <c r="N31" s="562"/>
      <c r="O31" s="530"/>
      <c r="P31" s="562"/>
    </row>
    <row r="32" spans="2:16" ht="14.25" customHeight="1" x14ac:dyDescent="0.15">
      <c r="B32" s="567">
        <v>40520</v>
      </c>
      <c r="C32" s="565"/>
      <c r="D32" s="566">
        <v>40526</v>
      </c>
      <c r="E32" s="568">
        <v>1260</v>
      </c>
      <c r="F32" s="569">
        <v>1470</v>
      </c>
      <c r="G32" s="570">
        <v>1369.4089910775567</v>
      </c>
      <c r="H32" s="569">
        <v>3750.2</v>
      </c>
      <c r="I32" s="568">
        <v>2100</v>
      </c>
      <c r="J32" s="569">
        <v>2446.5</v>
      </c>
      <c r="K32" s="570">
        <v>2341.0314741035859</v>
      </c>
      <c r="L32" s="569">
        <v>3531.5</v>
      </c>
      <c r="M32" s="568">
        <v>2572.5</v>
      </c>
      <c r="N32" s="569">
        <v>2835</v>
      </c>
      <c r="O32" s="570">
        <v>2713.3858887693968</v>
      </c>
      <c r="P32" s="569">
        <v>9976.7000000000007</v>
      </c>
    </row>
    <row r="33" spans="2:16" ht="14.25" customHeight="1" x14ac:dyDescent="0.15">
      <c r="B33" s="567" t="s">
        <v>153</v>
      </c>
      <c r="C33" s="565"/>
      <c r="D33" s="566"/>
      <c r="E33" s="550"/>
      <c r="F33" s="562"/>
      <c r="G33" s="530"/>
      <c r="H33" s="562"/>
      <c r="I33" s="550"/>
      <c r="J33" s="562"/>
      <c r="K33" s="530"/>
      <c r="L33" s="562"/>
      <c r="M33" s="550"/>
      <c r="N33" s="562"/>
      <c r="O33" s="530"/>
      <c r="P33" s="562"/>
    </row>
    <row r="34" spans="2:16" ht="14.25" customHeight="1" x14ac:dyDescent="0.15">
      <c r="B34" s="567">
        <v>40527</v>
      </c>
      <c r="C34" s="565"/>
      <c r="D34" s="566">
        <v>40533</v>
      </c>
      <c r="E34" s="568">
        <v>1050</v>
      </c>
      <c r="F34" s="569">
        <v>1480.5</v>
      </c>
      <c r="G34" s="570">
        <v>1290.602468062337</v>
      </c>
      <c r="H34" s="569">
        <v>3368.1</v>
      </c>
      <c r="I34" s="568">
        <v>1966.44</v>
      </c>
      <c r="J34" s="569">
        <v>2625</v>
      </c>
      <c r="K34" s="570">
        <v>2239.063522617902</v>
      </c>
      <c r="L34" s="569">
        <v>3206.4</v>
      </c>
      <c r="M34" s="568">
        <v>2485.35</v>
      </c>
      <c r="N34" s="568">
        <v>2835</v>
      </c>
      <c r="O34" s="568">
        <v>2635.6717833398511</v>
      </c>
      <c r="P34" s="569">
        <v>15850.1</v>
      </c>
    </row>
    <row r="35" spans="2:16" ht="14.25" customHeight="1" x14ac:dyDescent="0.15">
      <c r="B35" s="567" t="s">
        <v>154</v>
      </c>
      <c r="C35" s="565"/>
      <c r="D35" s="566"/>
      <c r="E35" s="551"/>
      <c r="F35" s="552"/>
      <c r="G35" s="171"/>
      <c r="H35" s="552"/>
      <c r="I35" s="551"/>
      <c r="J35" s="552"/>
      <c r="K35" s="171"/>
      <c r="L35" s="552"/>
      <c r="M35" s="551"/>
      <c r="N35" s="552"/>
      <c r="O35" s="171"/>
      <c r="P35" s="552"/>
    </row>
    <row r="36" spans="2:16" ht="14.25" customHeight="1" x14ac:dyDescent="0.15">
      <c r="B36" s="567">
        <v>40534</v>
      </c>
      <c r="C36" s="565"/>
      <c r="D36" s="566">
        <v>40540</v>
      </c>
      <c r="E36" s="568">
        <v>1050</v>
      </c>
      <c r="F36" s="569">
        <v>1470</v>
      </c>
      <c r="G36" s="570">
        <v>1304.0629782445612</v>
      </c>
      <c r="H36" s="569">
        <v>5444</v>
      </c>
      <c r="I36" s="568">
        <v>2036.4750000000001</v>
      </c>
      <c r="J36" s="569">
        <v>2625</v>
      </c>
      <c r="K36" s="570">
        <v>2299.2814186584428</v>
      </c>
      <c r="L36" s="569">
        <v>5442.7</v>
      </c>
      <c r="M36" s="568">
        <v>2556.75</v>
      </c>
      <c r="N36" s="569">
        <v>2835</v>
      </c>
      <c r="O36" s="570">
        <v>2645.6350666035573</v>
      </c>
      <c r="P36" s="569">
        <v>17217.599999999999</v>
      </c>
    </row>
    <row r="37" spans="2:16" ht="14.25" customHeight="1" x14ac:dyDescent="0.15">
      <c r="B37" s="567" t="s">
        <v>155</v>
      </c>
      <c r="C37" s="565"/>
      <c r="D37" s="566"/>
      <c r="E37" s="550"/>
      <c r="F37" s="562"/>
      <c r="G37" s="530"/>
      <c r="H37" s="562"/>
      <c r="I37" s="550"/>
      <c r="J37" s="562"/>
      <c r="K37" s="530"/>
      <c r="L37" s="562"/>
      <c r="M37" s="550"/>
      <c r="N37" s="562"/>
      <c r="O37" s="530"/>
      <c r="P37" s="562"/>
    </row>
    <row r="38" spans="2:16" ht="14.25" customHeight="1" x14ac:dyDescent="0.15">
      <c r="B38" s="578"/>
      <c r="C38" s="573"/>
      <c r="D38" s="574">
        <v>40906</v>
      </c>
      <c r="E38" s="579"/>
      <c r="F38" s="580"/>
      <c r="G38" s="581"/>
      <c r="H38" s="556">
        <v>165</v>
      </c>
      <c r="I38" s="580"/>
      <c r="J38" s="580"/>
      <c r="K38" s="580"/>
      <c r="L38" s="556">
        <v>1243</v>
      </c>
      <c r="M38" s="556"/>
      <c r="N38" s="556"/>
      <c r="O38" s="556"/>
      <c r="P38" s="556">
        <v>2931</v>
      </c>
    </row>
  </sheetData>
  <mergeCells count="3">
    <mergeCell ref="E6:H6"/>
    <mergeCell ref="I6:L6"/>
    <mergeCell ref="M6:P6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X47"/>
  <sheetViews>
    <sheetView zoomScale="75" workbookViewId="0"/>
  </sheetViews>
  <sheetFormatPr defaultColWidth="7.5" defaultRowHeight="12" x14ac:dyDescent="0.15"/>
  <cols>
    <col min="1" max="1" width="1.25" style="531" customWidth="1"/>
    <col min="2" max="2" width="4.125" style="531" customWidth="1"/>
    <col min="3" max="3" width="3.125" style="531" customWidth="1"/>
    <col min="4" max="4" width="2.625" style="531" customWidth="1"/>
    <col min="5" max="7" width="5.875" style="531" customWidth="1"/>
    <col min="8" max="8" width="7.875" style="531" customWidth="1"/>
    <col min="9" max="11" width="5.875" style="531" customWidth="1"/>
    <col min="12" max="12" width="8" style="531" customWidth="1"/>
    <col min="13" max="15" width="5.875" style="531" customWidth="1"/>
    <col min="16" max="16" width="8" style="531" customWidth="1"/>
    <col min="17" max="19" width="5.875" style="531" customWidth="1"/>
    <col min="20" max="20" width="8" style="531" customWidth="1"/>
    <col min="21" max="23" width="5.875" style="531" customWidth="1"/>
    <col min="24" max="24" width="8" style="531" customWidth="1"/>
    <col min="25" max="16384" width="7.5" style="531"/>
  </cols>
  <sheetData>
    <row r="3" spans="2:24" x14ac:dyDescent="0.15">
      <c r="B3" s="531" t="s">
        <v>388</v>
      </c>
    </row>
    <row r="4" spans="2:24" x14ac:dyDescent="0.15"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X4" s="532" t="s">
        <v>245</v>
      </c>
    </row>
    <row r="5" spans="2:24" ht="8.25" customHeight="1" x14ac:dyDescent="0.15"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</row>
    <row r="6" spans="2:24" ht="13.5" customHeight="1" x14ac:dyDescent="0.15">
      <c r="B6" s="582"/>
      <c r="C6" s="535" t="s">
        <v>118</v>
      </c>
      <c r="D6" s="536"/>
      <c r="E6" s="743" t="s">
        <v>122</v>
      </c>
      <c r="F6" s="744"/>
      <c r="G6" s="744"/>
      <c r="H6" s="745"/>
      <c r="I6" s="743" t="s">
        <v>131</v>
      </c>
      <c r="J6" s="744"/>
      <c r="K6" s="744"/>
      <c r="L6" s="745"/>
      <c r="M6" s="743" t="s">
        <v>133</v>
      </c>
      <c r="N6" s="744"/>
      <c r="O6" s="744"/>
      <c r="P6" s="745"/>
      <c r="Q6" s="743" t="s">
        <v>134</v>
      </c>
      <c r="R6" s="744"/>
      <c r="S6" s="744"/>
      <c r="T6" s="745"/>
      <c r="U6" s="743" t="s">
        <v>139</v>
      </c>
      <c r="V6" s="744"/>
      <c r="W6" s="744"/>
      <c r="X6" s="745"/>
    </row>
    <row r="7" spans="2:24" x14ac:dyDescent="0.15">
      <c r="B7" s="550" t="s">
        <v>124</v>
      </c>
      <c r="C7" s="530"/>
      <c r="D7" s="530"/>
      <c r="E7" s="542" t="s">
        <v>125</v>
      </c>
      <c r="F7" s="543" t="s">
        <v>126</v>
      </c>
      <c r="G7" s="544" t="s">
        <v>127</v>
      </c>
      <c r="H7" s="543" t="s">
        <v>128</v>
      </c>
      <c r="I7" s="338" t="s">
        <v>125</v>
      </c>
      <c r="J7" s="339" t="s">
        <v>126</v>
      </c>
      <c r="K7" s="340" t="s">
        <v>127</v>
      </c>
      <c r="L7" s="339" t="s">
        <v>128</v>
      </c>
      <c r="M7" s="338" t="s">
        <v>125</v>
      </c>
      <c r="N7" s="339" t="s">
        <v>126</v>
      </c>
      <c r="O7" s="340" t="s">
        <v>127</v>
      </c>
      <c r="P7" s="339" t="s">
        <v>128</v>
      </c>
      <c r="Q7" s="338" t="s">
        <v>125</v>
      </c>
      <c r="R7" s="339" t="s">
        <v>126</v>
      </c>
      <c r="S7" s="340" t="s">
        <v>127</v>
      </c>
      <c r="T7" s="339" t="s">
        <v>128</v>
      </c>
      <c r="U7" s="338" t="s">
        <v>125</v>
      </c>
      <c r="V7" s="339" t="s">
        <v>126</v>
      </c>
      <c r="W7" s="340" t="s">
        <v>127</v>
      </c>
      <c r="X7" s="339" t="s">
        <v>128</v>
      </c>
    </row>
    <row r="8" spans="2:24" x14ac:dyDescent="0.15">
      <c r="B8" s="554"/>
      <c r="C8" s="533"/>
      <c r="D8" s="533"/>
      <c r="E8" s="547"/>
      <c r="F8" s="548"/>
      <c r="G8" s="549" t="s">
        <v>129</v>
      </c>
      <c r="H8" s="548"/>
      <c r="I8" s="343"/>
      <c r="J8" s="344"/>
      <c r="K8" s="345" t="s">
        <v>129</v>
      </c>
      <c r="L8" s="344"/>
      <c r="M8" s="343"/>
      <c r="N8" s="344"/>
      <c r="O8" s="345" t="s">
        <v>129</v>
      </c>
      <c r="P8" s="344"/>
      <c r="Q8" s="343"/>
      <c r="R8" s="344"/>
      <c r="S8" s="345" t="s">
        <v>129</v>
      </c>
      <c r="T8" s="344"/>
      <c r="U8" s="343"/>
      <c r="V8" s="344"/>
      <c r="W8" s="345" t="s">
        <v>129</v>
      </c>
      <c r="X8" s="344"/>
    </row>
    <row r="9" spans="2:24" ht="12" customHeight="1" x14ac:dyDescent="0.15">
      <c r="B9" s="550" t="s">
        <v>95</v>
      </c>
      <c r="C9" s="544">
        <v>17</v>
      </c>
      <c r="D9" s="530" t="s">
        <v>96</v>
      </c>
      <c r="E9" s="568">
        <v>2646</v>
      </c>
      <c r="F9" s="569">
        <v>3255</v>
      </c>
      <c r="G9" s="570">
        <v>3056</v>
      </c>
      <c r="H9" s="569">
        <v>13672</v>
      </c>
      <c r="I9" s="352">
        <v>5670</v>
      </c>
      <c r="J9" s="583">
        <v>7035</v>
      </c>
      <c r="K9" s="584">
        <v>6307</v>
      </c>
      <c r="L9" s="583">
        <v>6020</v>
      </c>
      <c r="M9" s="352">
        <v>2185</v>
      </c>
      <c r="N9" s="583">
        <v>2940</v>
      </c>
      <c r="O9" s="584">
        <v>2610</v>
      </c>
      <c r="P9" s="583">
        <v>57775</v>
      </c>
      <c r="Q9" s="352">
        <v>2310</v>
      </c>
      <c r="R9" s="583">
        <v>3150</v>
      </c>
      <c r="S9" s="584">
        <v>2801</v>
      </c>
      <c r="T9" s="583">
        <v>38029</v>
      </c>
      <c r="U9" s="352">
        <v>2363</v>
      </c>
      <c r="V9" s="583">
        <v>3150</v>
      </c>
      <c r="W9" s="584">
        <v>2770</v>
      </c>
      <c r="X9" s="583">
        <v>32890</v>
      </c>
    </row>
    <row r="10" spans="2:24" x14ac:dyDescent="0.15">
      <c r="B10" s="550"/>
      <c r="C10" s="585">
        <v>18</v>
      </c>
      <c r="D10" s="530"/>
      <c r="E10" s="568">
        <v>2880</v>
      </c>
      <c r="F10" s="569">
        <v>3150</v>
      </c>
      <c r="G10" s="570">
        <v>3050</v>
      </c>
      <c r="H10" s="569">
        <v>13759</v>
      </c>
      <c r="I10" s="352">
        <v>5775</v>
      </c>
      <c r="J10" s="583">
        <v>7140</v>
      </c>
      <c r="K10" s="584">
        <v>6655</v>
      </c>
      <c r="L10" s="583">
        <v>7590</v>
      </c>
      <c r="M10" s="352">
        <v>2363</v>
      </c>
      <c r="N10" s="583">
        <v>2940</v>
      </c>
      <c r="O10" s="584">
        <v>2752</v>
      </c>
      <c r="P10" s="583">
        <v>77842</v>
      </c>
      <c r="Q10" s="352">
        <v>2573</v>
      </c>
      <c r="R10" s="583">
        <v>3045</v>
      </c>
      <c r="S10" s="584">
        <v>2860</v>
      </c>
      <c r="T10" s="583">
        <v>56352</v>
      </c>
      <c r="U10" s="352">
        <v>2573</v>
      </c>
      <c r="V10" s="583">
        <v>3045</v>
      </c>
      <c r="W10" s="584">
        <v>2839</v>
      </c>
      <c r="X10" s="583">
        <v>38266</v>
      </c>
    </row>
    <row r="11" spans="2:24" x14ac:dyDescent="0.15">
      <c r="B11" s="550"/>
      <c r="C11" s="585">
        <v>19</v>
      </c>
      <c r="D11" s="530"/>
      <c r="E11" s="568">
        <v>2625</v>
      </c>
      <c r="F11" s="569">
        <v>2993</v>
      </c>
      <c r="G11" s="570">
        <v>2814</v>
      </c>
      <c r="H11" s="569">
        <v>23455</v>
      </c>
      <c r="I11" s="352">
        <v>5565</v>
      </c>
      <c r="J11" s="583">
        <v>6668</v>
      </c>
      <c r="K11" s="584">
        <v>6159</v>
      </c>
      <c r="L11" s="583">
        <v>13356</v>
      </c>
      <c r="M11" s="352">
        <v>2100</v>
      </c>
      <c r="N11" s="583">
        <v>2835</v>
      </c>
      <c r="O11" s="584">
        <v>2487</v>
      </c>
      <c r="P11" s="583">
        <v>85492</v>
      </c>
      <c r="Q11" s="352">
        <v>2100</v>
      </c>
      <c r="R11" s="583">
        <v>3045</v>
      </c>
      <c r="S11" s="584">
        <v>2703</v>
      </c>
      <c r="T11" s="583">
        <v>74798</v>
      </c>
      <c r="U11" s="352">
        <v>2310</v>
      </c>
      <c r="V11" s="583">
        <v>3045</v>
      </c>
      <c r="W11" s="584">
        <v>2713</v>
      </c>
      <c r="X11" s="583">
        <v>50209</v>
      </c>
    </row>
    <row r="12" spans="2:24" x14ac:dyDescent="0.15">
      <c r="B12" s="550"/>
      <c r="C12" s="585">
        <v>20</v>
      </c>
      <c r="D12" s="530"/>
      <c r="E12" s="352">
        <v>2415</v>
      </c>
      <c r="F12" s="583">
        <v>2961</v>
      </c>
      <c r="G12" s="584">
        <v>2685</v>
      </c>
      <c r="H12" s="569">
        <v>29516</v>
      </c>
      <c r="I12" s="352">
        <v>5541</v>
      </c>
      <c r="J12" s="583">
        <v>5687</v>
      </c>
      <c r="K12" s="584">
        <v>5614</v>
      </c>
      <c r="L12" s="583">
        <v>29570</v>
      </c>
      <c r="M12" s="352">
        <v>1995</v>
      </c>
      <c r="N12" s="583">
        <v>2730</v>
      </c>
      <c r="O12" s="584">
        <v>2338</v>
      </c>
      <c r="P12" s="583">
        <v>81615</v>
      </c>
      <c r="Q12" s="352">
        <v>2205</v>
      </c>
      <c r="R12" s="583">
        <v>2835</v>
      </c>
      <c r="S12" s="584">
        <v>2461</v>
      </c>
      <c r="T12" s="583">
        <v>81187</v>
      </c>
      <c r="U12" s="352">
        <v>2205</v>
      </c>
      <c r="V12" s="583">
        <v>2835</v>
      </c>
      <c r="W12" s="584">
        <v>2507</v>
      </c>
      <c r="X12" s="583">
        <v>62313</v>
      </c>
    </row>
    <row r="13" spans="2:24" x14ac:dyDescent="0.15">
      <c r="B13" s="554"/>
      <c r="C13" s="549">
        <v>21</v>
      </c>
      <c r="D13" s="533"/>
      <c r="E13" s="356">
        <v>2100</v>
      </c>
      <c r="F13" s="586">
        <v>2940</v>
      </c>
      <c r="G13" s="327">
        <v>2424</v>
      </c>
      <c r="H13" s="586">
        <v>21615</v>
      </c>
      <c r="I13" s="356">
        <v>4200</v>
      </c>
      <c r="J13" s="586">
        <v>5670</v>
      </c>
      <c r="K13" s="327">
        <v>5062</v>
      </c>
      <c r="L13" s="586">
        <v>29480</v>
      </c>
      <c r="M13" s="356">
        <v>1785</v>
      </c>
      <c r="N13" s="586">
        <v>2835</v>
      </c>
      <c r="O13" s="327">
        <v>2249</v>
      </c>
      <c r="P13" s="586">
        <v>76748</v>
      </c>
      <c r="Q13" s="356">
        <v>1890</v>
      </c>
      <c r="R13" s="586">
        <v>2835</v>
      </c>
      <c r="S13" s="327">
        <v>2489</v>
      </c>
      <c r="T13" s="586">
        <v>75294</v>
      </c>
      <c r="U13" s="356">
        <v>1890</v>
      </c>
      <c r="V13" s="586">
        <v>2888</v>
      </c>
      <c r="W13" s="327">
        <v>2528</v>
      </c>
      <c r="X13" s="586">
        <v>66924</v>
      </c>
    </row>
    <row r="14" spans="2:24" x14ac:dyDescent="0.15">
      <c r="B14" s="437"/>
      <c r="C14" s="412">
        <v>12</v>
      </c>
      <c r="D14" s="328"/>
      <c r="E14" s="352">
        <v>2331</v>
      </c>
      <c r="F14" s="583">
        <v>2625</v>
      </c>
      <c r="G14" s="584">
        <v>2538</v>
      </c>
      <c r="H14" s="552">
        <v>3360</v>
      </c>
      <c r="I14" s="584">
        <v>4782</v>
      </c>
      <c r="J14" s="583">
        <v>5670</v>
      </c>
      <c r="K14" s="584">
        <v>5366</v>
      </c>
      <c r="L14" s="362">
        <v>3510</v>
      </c>
      <c r="M14" s="320">
        <v>1785</v>
      </c>
      <c r="N14" s="362">
        <v>2310</v>
      </c>
      <c r="O14" s="320">
        <v>2075</v>
      </c>
      <c r="P14" s="362">
        <v>7996</v>
      </c>
      <c r="Q14" s="320">
        <v>1890</v>
      </c>
      <c r="R14" s="362">
        <v>2415</v>
      </c>
      <c r="S14" s="320">
        <v>2122</v>
      </c>
      <c r="T14" s="362">
        <v>10333</v>
      </c>
      <c r="U14" s="320">
        <v>1890</v>
      </c>
      <c r="V14" s="362">
        <v>2415</v>
      </c>
      <c r="W14" s="320">
        <v>2108</v>
      </c>
      <c r="X14" s="362">
        <v>10327</v>
      </c>
    </row>
    <row r="15" spans="2:24" x14ac:dyDescent="0.15">
      <c r="B15" s="437" t="s">
        <v>99</v>
      </c>
      <c r="C15" s="412">
        <v>1</v>
      </c>
      <c r="D15" s="328" t="s">
        <v>2</v>
      </c>
      <c r="E15" s="352">
        <v>2100</v>
      </c>
      <c r="F15" s="583">
        <v>2415</v>
      </c>
      <c r="G15" s="584">
        <v>2270</v>
      </c>
      <c r="H15" s="583">
        <v>3012</v>
      </c>
      <c r="I15" s="570" t="s">
        <v>175</v>
      </c>
      <c r="J15" s="569" t="s">
        <v>175</v>
      </c>
      <c r="K15" s="570" t="s">
        <v>175</v>
      </c>
      <c r="L15" s="583">
        <v>1784</v>
      </c>
      <c r="M15" s="584">
        <v>1838</v>
      </c>
      <c r="N15" s="583">
        <v>2310</v>
      </c>
      <c r="O15" s="584">
        <v>2094</v>
      </c>
      <c r="P15" s="583">
        <v>6758</v>
      </c>
      <c r="Q15" s="584">
        <v>1953</v>
      </c>
      <c r="R15" s="583">
        <v>2415</v>
      </c>
      <c r="S15" s="584">
        <v>2221</v>
      </c>
      <c r="T15" s="583">
        <v>7327</v>
      </c>
      <c r="U15" s="584">
        <v>1953</v>
      </c>
      <c r="V15" s="583">
        <v>2415</v>
      </c>
      <c r="W15" s="584">
        <v>2220</v>
      </c>
      <c r="X15" s="583">
        <v>6503</v>
      </c>
    </row>
    <row r="16" spans="2:24" x14ac:dyDescent="0.15">
      <c r="B16" s="437"/>
      <c r="C16" s="412">
        <v>2</v>
      </c>
      <c r="D16" s="328"/>
      <c r="E16" s="352">
        <v>2226</v>
      </c>
      <c r="F16" s="583">
        <v>2486</v>
      </c>
      <c r="G16" s="584">
        <v>2383</v>
      </c>
      <c r="H16" s="583">
        <v>965</v>
      </c>
      <c r="I16" s="584" t="s">
        <v>175</v>
      </c>
      <c r="J16" s="583" t="s">
        <v>175</v>
      </c>
      <c r="K16" s="584" t="s">
        <v>175</v>
      </c>
      <c r="L16" s="583">
        <v>664</v>
      </c>
      <c r="M16" s="584">
        <v>1890</v>
      </c>
      <c r="N16" s="583">
        <v>2205</v>
      </c>
      <c r="O16" s="584">
        <v>2018</v>
      </c>
      <c r="P16" s="583">
        <v>6769</v>
      </c>
      <c r="Q16" s="584">
        <v>2100</v>
      </c>
      <c r="R16" s="583">
        <v>2573</v>
      </c>
      <c r="S16" s="584">
        <v>2319</v>
      </c>
      <c r="T16" s="583">
        <v>6206</v>
      </c>
      <c r="U16" s="584">
        <v>2100</v>
      </c>
      <c r="V16" s="583">
        <v>2573</v>
      </c>
      <c r="W16" s="584">
        <v>2320</v>
      </c>
      <c r="X16" s="583">
        <v>6152</v>
      </c>
    </row>
    <row r="17" spans="2:24" x14ac:dyDescent="0.15">
      <c r="B17" s="437"/>
      <c r="C17" s="412">
        <v>3</v>
      </c>
      <c r="D17" s="328"/>
      <c r="E17" s="352">
        <v>2153</v>
      </c>
      <c r="F17" s="583">
        <v>2420</v>
      </c>
      <c r="G17" s="584">
        <v>2350</v>
      </c>
      <c r="H17" s="583">
        <v>2522</v>
      </c>
      <c r="I17" s="584" t="s">
        <v>175</v>
      </c>
      <c r="J17" s="583" t="s">
        <v>175</v>
      </c>
      <c r="K17" s="584" t="s">
        <v>175</v>
      </c>
      <c r="L17" s="583">
        <v>1878</v>
      </c>
      <c r="M17" s="584">
        <v>1995</v>
      </c>
      <c r="N17" s="583">
        <v>2450</v>
      </c>
      <c r="O17" s="584">
        <v>2145</v>
      </c>
      <c r="P17" s="583">
        <v>8716</v>
      </c>
      <c r="Q17" s="584">
        <v>2100</v>
      </c>
      <c r="R17" s="583">
        <v>2573</v>
      </c>
      <c r="S17" s="584">
        <v>2438</v>
      </c>
      <c r="T17" s="583">
        <v>5602</v>
      </c>
      <c r="U17" s="584">
        <v>2100</v>
      </c>
      <c r="V17" s="583">
        <v>2573</v>
      </c>
      <c r="W17" s="584">
        <v>2427</v>
      </c>
      <c r="X17" s="583">
        <v>5217</v>
      </c>
    </row>
    <row r="18" spans="2:24" x14ac:dyDescent="0.15">
      <c r="B18" s="437"/>
      <c r="C18" s="412">
        <v>4</v>
      </c>
      <c r="D18" s="328"/>
      <c r="E18" s="568">
        <v>2100</v>
      </c>
      <c r="F18" s="569">
        <v>2405</v>
      </c>
      <c r="G18" s="570">
        <v>2220</v>
      </c>
      <c r="H18" s="583">
        <v>1216</v>
      </c>
      <c r="I18" s="570">
        <v>4612</v>
      </c>
      <c r="J18" s="569">
        <v>5250</v>
      </c>
      <c r="K18" s="570">
        <v>5141</v>
      </c>
      <c r="L18" s="569">
        <v>1586</v>
      </c>
      <c r="M18" s="584">
        <v>1995</v>
      </c>
      <c r="N18" s="583">
        <v>2520</v>
      </c>
      <c r="O18" s="584">
        <v>2195</v>
      </c>
      <c r="P18" s="583">
        <v>5930</v>
      </c>
      <c r="Q18" s="584">
        <v>2100</v>
      </c>
      <c r="R18" s="583">
        <v>2678</v>
      </c>
      <c r="S18" s="584">
        <v>2512</v>
      </c>
      <c r="T18" s="583">
        <v>4931</v>
      </c>
      <c r="U18" s="584">
        <v>2100</v>
      </c>
      <c r="V18" s="583">
        <v>2678</v>
      </c>
      <c r="W18" s="584">
        <v>2482</v>
      </c>
      <c r="X18" s="583">
        <v>4968</v>
      </c>
    </row>
    <row r="19" spans="2:24" x14ac:dyDescent="0.15">
      <c r="B19" s="437"/>
      <c r="C19" s="412">
        <v>5</v>
      </c>
      <c r="D19" s="328"/>
      <c r="E19" s="352">
        <v>2205</v>
      </c>
      <c r="F19" s="583">
        <v>2415</v>
      </c>
      <c r="G19" s="584">
        <v>2334</v>
      </c>
      <c r="H19" s="583">
        <v>1909</v>
      </c>
      <c r="I19" s="584">
        <v>4752</v>
      </c>
      <c r="J19" s="583">
        <v>5250</v>
      </c>
      <c r="K19" s="584">
        <v>5151</v>
      </c>
      <c r="L19" s="583">
        <v>1101</v>
      </c>
      <c r="M19" s="584">
        <v>1995</v>
      </c>
      <c r="N19" s="583">
        <v>2520</v>
      </c>
      <c r="O19" s="584">
        <v>2227</v>
      </c>
      <c r="P19" s="583">
        <v>6669</v>
      </c>
      <c r="Q19" s="584">
        <v>2100</v>
      </c>
      <c r="R19" s="583">
        <v>2730</v>
      </c>
      <c r="S19" s="584">
        <v>2583</v>
      </c>
      <c r="T19" s="583">
        <v>5582</v>
      </c>
      <c r="U19" s="584">
        <v>2100</v>
      </c>
      <c r="V19" s="583">
        <v>2783</v>
      </c>
      <c r="W19" s="584">
        <v>2611</v>
      </c>
      <c r="X19" s="583">
        <v>4547</v>
      </c>
    </row>
    <row r="20" spans="2:24" x14ac:dyDescent="0.15">
      <c r="B20" s="437"/>
      <c r="C20" s="412">
        <v>6</v>
      </c>
      <c r="D20" s="328"/>
      <c r="E20" s="352">
        <v>2090</v>
      </c>
      <c r="F20" s="583">
        <v>2415</v>
      </c>
      <c r="G20" s="587">
        <v>2324</v>
      </c>
      <c r="H20" s="583">
        <v>973</v>
      </c>
      <c r="I20" s="352" t="s">
        <v>175</v>
      </c>
      <c r="J20" s="583" t="s">
        <v>175</v>
      </c>
      <c r="K20" s="587" t="s">
        <v>175</v>
      </c>
      <c r="L20" s="583">
        <v>1501</v>
      </c>
      <c r="M20" s="584">
        <v>1890</v>
      </c>
      <c r="N20" s="583">
        <v>2520</v>
      </c>
      <c r="O20" s="584">
        <v>2137</v>
      </c>
      <c r="P20" s="583">
        <v>5698</v>
      </c>
      <c r="Q20" s="584">
        <v>2100</v>
      </c>
      <c r="R20" s="583">
        <v>2625</v>
      </c>
      <c r="S20" s="584">
        <v>2557</v>
      </c>
      <c r="T20" s="583">
        <v>5686</v>
      </c>
      <c r="U20" s="584">
        <v>2100</v>
      </c>
      <c r="V20" s="583">
        <v>2625</v>
      </c>
      <c r="W20" s="584">
        <v>2514</v>
      </c>
      <c r="X20" s="583">
        <v>4571</v>
      </c>
    </row>
    <row r="21" spans="2:24" x14ac:dyDescent="0.15">
      <c r="B21" s="437"/>
      <c r="C21" s="412">
        <v>7</v>
      </c>
      <c r="D21" s="328"/>
      <c r="E21" s="352">
        <v>2073</v>
      </c>
      <c r="F21" s="583">
        <v>2310</v>
      </c>
      <c r="G21" s="587">
        <v>2202</v>
      </c>
      <c r="H21" s="583">
        <v>796</v>
      </c>
      <c r="I21" s="352">
        <v>4200</v>
      </c>
      <c r="J21" s="583">
        <v>5145</v>
      </c>
      <c r="K21" s="587">
        <v>4840</v>
      </c>
      <c r="L21" s="583">
        <v>1338</v>
      </c>
      <c r="M21" s="584">
        <v>1890</v>
      </c>
      <c r="N21" s="583">
        <v>2310</v>
      </c>
      <c r="O21" s="584">
        <v>2127</v>
      </c>
      <c r="P21" s="583">
        <v>4370</v>
      </c>
      <c r="Q21" s="584">
        <v>2100</v>
      </c>
      <c r="R21" s="583">
        <v>2520</v>
      </c>
      <c r="S21" s="584">
        <v>2268</v>
      </c>
      <c r="T21" s="583">
        <v>4835</v>
      </c>
      <c r="U21" s="584">
        <v>2100</v>
      </c>
      <c r="V21" s="583">
        <v>2520</v>
      </c>
      <c r="W21" s="584">
        <v>2333</v>
      </c>
      <c r="X21" s="583">
        <v>3650</v>
      </c>
    </row>
    <row r="22" spans="2:24" x14ac:dyDescent="0.15">
      <c r="B22" s="437"/>
      <c r="C22" s="412">
        <v>8</v>
      </c>
      <c r="D22" s="320"/>
      <c r="E22" s="352">
        <v>2207</v>
      </c>
      <c r="F22" s="583">
        <v>2367</v>
      </c>
      <c r="G22" s="587">
        <v>2295</v>
      </c>
      <c r="H22" s="583">
        <v>1174</v>
      </c>
      <c r="I22" s="352" t="s">
        <v>175</v>
      </c>
      <c r="J22" s="583" t="s">
        <v>175</v>
      </c>
      <c r="K22" s="587" t="s">
        <v>175</v>
      </c>
      <c r="L22" s="583">
        <v>2031</v>
      </c>
      <c r="M22" s="352">
        <v>1890</v>
      </c>
      <c r="N22" s="583">
        <v>2415</v>
      </c>
      <c r="O22" s="584">
        <v>2218</v>
      </c>
      <c r="P22" s="352">
        <v>6122</v>
      </c>
      <c r="Q22" s="583">
        <v>2048</v>
      </c>
      <c r="R22" s="583">
        <v>2520</v>
      </c>
      <c r="S22" s="583">
        <v>2336</v>
      </c>
      <c r="T22" s="583">
        <v>6675</v>
      </c>
      <c r="U22" s="583">
        <v>2100</v>
      </c>
      <c r="V22" s="583">
        <v>2625</v>
      </c>
      <c r="W22" s="583">
        <v>2454</v>
      </c>
      <c r="X22" s="583">
        <v>4926</v>
      </c>
    </row>
    <row r="23" spans="2:24" x14ac:dyDescent="0.15">
      <c r="B23" s="437"/>
      <c r="C23" s="412">
        <v>9</v>
      </c>
      <c r="D23" s="320"/>
      <c r="E23" s="583">
        <v>2205</v>
      </c>
      <c r="F23" s="583">
        <v>2625</v>
      </c>
      <c r="G23" s="583">
        <v>2464</v>
      </c>
      <c r="H23" s="583">
        <v>903</v>
      </c>
      <c r="I23" s="583">
        <v>4515</v>
      </c>
      <c r="J23" s="583">
        <v>5250</v>
      </c>
      <c r="K23" s="583">
        <v>4995</v>
      </c>
      <c r="L23" s="583">
        <v>1430</v>
      </c>
      <c r="M23" s="583">
        <v>1890</v>
      </c>
      <c r="N23" s="583">
        <v>2415</v>
      </c>
      <c r="O23" s="583">
        <v>2134</v>
      </c>
      <c r="P23" s="583">
        <v>6051</v>
      </c>
      <c r="Q23" s="583">
        <v>2100</v>
      </c>
      <c r="R23" s="583">
        <v>2520</v>
      </c>
      <c r="S23" s="583">
        <v>2377</v>
      </c>
      <c r="T23" s="583">
        <v>5355</v>
      </c>
      <c r="U23" s="583">
        <v>2100</v>
      </c>
      <c r="V23" s="583">
        <v>2520</v>
      </c>
      <c r="W23" s="583">
        <v>2365</v>
      </c>
      <c r="X23" s="583">
        <v>5224</v>
      </c>
    </row>
    <row r="24" spans="2:24" x14ac:dyDescent="0.15">
      <c r="B24" s="437"/>
      <c r="C24" s="412">
        <v>10</v>
      </c>
      <c r="D24" s="328"/>
      <c r="E24" s="583">
        <v>2286.9</v>
      </c>
      <c r="F24" s="583">
        <v>2625</v>
      </c>
      <c r="G24" s="583">
        <v>2486.8363943579197</v>
      </c>
      <c r="H24" s="583">
        <v>2107.1</v>
      </c>
      <c r="I24" s="583">
        <v>4515</v>
      </c>
      <c r="J24" s="583">
        <v>4935</v>
      </c>
      <c r="K24" s="583">
        <v>4756.7491922005565</v>
      </c>
      <c r="L24" s="583">
        <v>1512.7</v>
      </c>
      <c r="M24" s="583">
        <v>1995</v>
      </c>
      <c r="N24" s="583">
        <v>2415</v>
      </c>
      <c r="O24" s="583">
        <v>2224.1529454022984</v>
      </c>
      <c r="P24" s="583">
        <v>5773.2</v>
      </c>
      <c r="Q24" s="583">
        <v>2205</v>
      </c>
      <c r="R24" s="583">
        <v>2520</v>
      </c>
      <c r="S24" s="583">
        <v>2390.3815717664179</v>
      </c>
      <c r="T24" s="583">
        <v>5196.2</v>
      </c>
      <c r="U24" s="583">
        <v>2205</v>
      </c>
      <c r="V24" s="583">
        <v>2520</v>
      </c>
      <c r="W24" s="583">
        <v>2400.8626370165061</v>
      </c>
      <c r="X24" s="583">
        <v>4651.1000000000004</v>
      </c>
    </row>
    <row r="25" spans="2:24" x14ac:dyDescent="0.15">
      <c r="B25" s="437"/>
      <c r="C25" s="412">
        <v>11</v>
      </c>
      <c r="D25" s="328"/>
      <c r="E25" s="583">
        <v>2205</v>
      </c>
      <c r="F25" s="583">
        <v>2730</v>
      </c>
      <c r="G25" s="583">
        <v>2550.4377090301009</v>
      </c>
      <c r="H25" s="583">
        <v>1362.2</v>
      </c>
      <c r="I25" s="583">
        <v>4515</v>
      </c>
      <c r="J25" s="583">
        <v>5250</v>
      </c>
      <c r="K25" s="583">
        <v>4861.9759512696783</v>
      </c>
      <c r="L25" s="583">
        <v>1843.5</v>
      </c>
      <c r="M25" s="583">
        <v>1995</v>
      </c>
      <c r="N25" s="583">
        <v>2520</v>
      </c>
      <c r="O25" s="583">
        <v>2275.5901931437538</v>
      </c>
      <c r="P25" s="583">
        <v>7797.9</v>
      </c>
      <c r="Q25" s="583">
        <v>2100</v>
      </c>
      <c r="R25" s="583">
        <v>2572.5</v>
      </c>
      <c r="S25" s="583">
        <v>2381.3131467665967</v>
      </c>
      <c r="T25" s="583">
        <v>6351.3</v>
      </c>
      <c r="U25" s="583">
        <v>2100</v>
      </c>
      <c r="V25" s="583">
        <v>2572.5</v>
      </c>
      <c r="W25" s="583">
        <v>2350.3680131251426</v>
      </c>
      <c r="X25" s="583">
        <v>6005.7</v>
      </c>
    </row>
    <row r="26" spans="2:24" x14ac:dyDescent="0.15">
      <c r="B26" s="341"/>
      <c r="C26" s="345">
        <v>12</v>
      </c>
      <c r="D26" s="342"/>
      <c r="E26" s="586">
        <v>2520</v>
      </c>
      <c r="F26" s="586">
        <v>2940</v>
      </c>
      <c r="G26" s="586">
        <v>2760.8309817317686</v>
      </c>
      <c r="H26" s="586">
        <v>4063.2</v>
      </c>
      <c r="I26" s="586">
        <v>4818.45</v>
      </c>
      <c r="J26" s="586">
        <v>5796</v>
      </c>
      <c r="K26" s="586">
        <v>5265.0871118012419</v>
      </c>
      <c r="L26" s="586">
        <v>3049.7</v>
      </c>
      <c r="M26" s="586">
        <v>1995</v>
      </c>
      <c r="N26" s="586">
        <v>2625</v>
      </c>
      <c r="O26" s="586">
        <v>2245.3453124999992</v>
      </c>
      <c r="P26" s="586">
        <v>5777</v>
      </c>
      <c r="Q26" s="586">
        <v>2100</v>
      </c>
      <c r="R26" s="586">
        <v>2677.5</v>
      </c>
      <c r="S26" s="586">
        <v>2443.9221473851039</v>
      </c>
      <c r="T26" s="586">
        <v>6095.3</v>
      </c>
      <c r="U26" s="586">
        <v>2100</v>
      </c>
      <c r="V26" s="586">
        <v>2730</v>
      </c>
      <c r="W26" s="586">
        <v>2501.5169278548519</v>
      </c>
      <c r="X26" s="586">
        <v>7976</v>
      </c>
    </row>
    <row r="27" spans="2:24" ht="14.25" customHeight="1" x14ac:dyDescent="0.15">
      <c r="B27" s="550"/>
      <c r="C27" s="588" t="s">
        <v>118</v>
      </c>
      <c r="D27" s="589"/>
      <c r="E27" s="746" t="s">
        <v>140</v>
      </c>
      <c r="F27" s="747"/>
      <c r="G27" s="747"/>
      <c r="H27" s="747" t="s">
        <v>389</v>
      </c>
      <c r="I27" s="747"/>
      <c r="J27" s="747"/>
      <c r="K27" s="747"/>
      <c r="L27" s="748"/>
    </row>
    <row r="28" spans="2:24" x14ac:dyDescent="0.15">
      <c r="B28" s="550" t="s">
        <v>124</v>
      </c>
      <c r="C28" s="530"/>
      <c r="D28" s="590"/>
      <c r="E28" s="591" t="s">
        <v>125</v>
      </c>
      <c r="F28" s="543" t="s">
        <v>126</v>
      </c>
      <c r="G28" s="585" t="s">
        <v>127</v>
      </c>
      <c r="H28" s="543" t="s">
        <v>128</v>
      </c>
      <c r="I28" s="591" t="s">
        <v>125</v>
      </c>
      <c r="J28" s="592" t="s">
        <v>126</v>
      </c>
      <c r="K28" s="585" t="s">
        <v>127</v>
      </c>
      <c r="L28" s="592" t="s">
        <v>128</v>
      </c>
    </row>
    <row r="29" spans="2:24" x14ac:dyDescent="0.15">
      <c r="B29" s="554"/>
      <c r="C29" s="533"/>
      <c r="D29" s="593"/>
      <c r="E29" s="547"/>
      <c r="F29" s="548"/>
      <c r="G29" s="549" t="s">
        <v>129</v>
      </c>
      <c r="H29" s="548"/>
      <c r="I29" s="547"/>
      <c r="J29" s="548"/>
      <c r="K29" s="549" t="s">
        <v>129</v>
      </c>
      <c r="L29" s="548"/>
    </row>
    <row r="30" spans="2:24" x14ac:dyDescent="0.15">
      <c r="B30" s="550" t="s">
        <v>95</v>
      </c>
      <c r="C30" s="544">
        <v>17</v>
      </c>
      <c r="D30" s="531" t="s">
        <v>96</v>
      </c>
      <c r="E30" s="551">
        <v>1890</v>
      </c>
      <c r="F30" s="552">
        <v>2625</v>
      </c>
      <c r="G30" s="171">
        <v>2145</v>
      </c>
      <c r="H30" s="552">
        <v>40071</v>
      </c>
      <c r="I30" s="551">
        <v>945</v>
      </c>
      <c r="J30" s="552">
        <v>1523</v>
      </c>
      <c r="K30" s="552">
        <v>1264</v>
      </c>
      <c r="L30" s="558">
        <v>75418</v>
      </c>
    </row>
    <row r="31" spans="2:24" x14ac:dyDescent="0.15">
      <c r="B31" s="550"/>
      <c r="C31" s="585">
        <v>18</v>
      </c>
      <c r="E31" s="437">
        <v>1995</v>
      </c>
      <c r="F31" s="362">
        <v>2520</v>
      </c>
      <c r="G31" s="171">
        <v>2319</v>
      </c>
      <c r="H31" s="552">
        <v>59099</v>
      </c>
      <c r="I31" s="550">
        <v>998</v>
      </c>
      <c r="J31" s="552">
        <v>1575</v>
      </c>
      <c r="K31" s="552">
        <v>1308</v>
      </c>
      <c r="L31" s="558">
        <v>84725</v>
      </c>
    </row>
    <row r="32" spans="2:24" x14ac:dyDescent="0.15">
      <c r="B32" s="550"/>
      <c r="C32" s="585">
        <v>19</v>
      </c>
      <c r="E32" s="551">
        <v>1890</v>
      </c>
      <c r="F32" s="552">
        <v>2573</v>
      </c>
      <c r="G32" s="171">
        <v>2220</v>
      </c>
      <c r="H32" s="552">
        <v>77257</v>
      </c>
      <c r="I32" s="551">
        <v>1050</v>
      </c>
      <c r="J32" s="552">
        <v>1575</v>
      </c>
      <c r="K32" s="552">
        <v>1319</v>
      </c>
      <c r="L32" s="558">
        <v>103112</v>
      </c>
    </row>
    <row r="33" spans="2:12" x14ac:dyDescent="0.15">
      <c r="B33" s="550"/>
      <c r="C33" s="585">
        <v>20</v>
      </c>
      <c r="E33" s="551">
        <v>1785</v>
      </c>
      <c r="F33" s="552">
        <v>2678</v>
      </c>
      <c r="G33" s="171">
        <v>2100</v>
      </c>
      <c r="H33" s="552">
        <v>113513</v>
      </c>
      <c r="I33" s="551">
        <v>1050</v>
      </c>
      <c r="J33" s="552">
        <v>1365</v>
      </c>
      <c r="K33" s="552">
        <v>1264</v>
      </c>
      <c r="L33" s="558">
        <v>113445</v>
      </c>
    </row>
    <row r="34" spans="2:12" x14ac:dyDescent="0.15">
      <c r="B34" s="554"/>
      <c r="C34" s="549">
        <v>21</v>
      </c>
      <c r="D34" s="533"/>
      <c r="E34" s="555">
        <v>1680</v>
      </c>
      <c r="F34" s="556">
        <v>2678</v>
      </c>
      <c r="G34" s="557">
        <v>2113</v>
      </c>
      <c r="H34" s="556">
        <v>104296</v>
      </c>
      <c r="I34" s="555">
        <v>1050</v>
      </c>
      <c r="J34" s="556">
        <v>1575</v>
      </c>
      <c r="K34" s="556">
        <v>1340</v>
      </c>
      <c r="L34" s="559">
        <v>105146</v>
      </c>
    </row>
    <row r="35" spans="2:12" x14ac:dyDescent="0.15">
      <c r="B35" s="437"/>
      <c r="C35" s="412">
        <v>12</v>
      </c>
      <c r="D35" s="320"/>
      <c r="E35" s="352">
        <v>1680</v>
      </c>
      <c r="F35" s="583">
        <v>2205</v>
      </c>
      <c r="G35" s="584">
        <v>1917</v>
      </c>
      <c r="H35" s="552">
        <v>12102</v>
      </c>
      <c r="I35" s="171">
        <v>1313</v>
      </c>
      <c r="J35" s="552">
        <v>1523</v>
      </c>
      <c r="K35" s="171">
        <v>1391</v>
      </c>
      <c r="L35" s="552">
        <v>7947</v>
      </c>
    </row>
    <row r="36" spans="2:12" x14ac:dyDescent="0.15">
      <c r="B36" s="437" t="s">
        <v>99</v>
      </c>
      <c r="C36" s="412">
        <v>1</v>
      </c>
      <c r="D36" s="320" t="s">
        <v>2</v>
      </c>
      <c r="E36" s="352">
        <v>1733</v>
      </c>
      <c r="F36" s="583">
        <v>2153</v>
      </c>
      <c r="G36" s="584">
        <v>2023</v>
      </c>
      <c r="H36" s="583">
        <v>10484</v>
      </c>
      <c r="I36" s="584">
        <v>1260</v>
      </c>
      <c r="J36" s="583">
        <v>1418</v>
      </c>
      <c r="K36" s="584">
        <v>1366</v>
      </c>
      <c r="L36" s="583">
        <v>6522</v>
      </c>
    </row>
    <row r="37" spans="2:12" x14ac:dyDescent="0.15">
      <c r="B37" s="437"/>
      <c r="C37" s="412">
        <v>2</v>
      </c>
      <c r="D37" s="320"/>
      <c r="E37" s="352">
        <v>1680</v>
      </c>
      <c r="F37" s="583">
        <v>2048</v>
      </c>
      <c r="G37" s="584">
        <v>1904</v>
      </c>
      <c r="H37" s="583">
        <v>8820</v>
      </c>
      <c r="I37" s="584">
        <v>1260</v>
      </c>
      <c r="J37" s="583">
        <v>1470</v>
      </c>
      <c r="K37" s="584">
        <v>1379</v>
      </c>
      <c r="L37" s="583">
        <v>9461</v>
      </c>
    </row>
    <row r="38" spans="2:12" x14ac:dyDescent="0.15">
      <c r="B38" s="437"/>
      <c r="C38" s="412">
        <v>3</v>
      </c>
      <c r="D38" s="320"/>
      <c r="E38" s="352">
        <v>1785</v>
      </c>
      <c r="F38" s="583">
        <v>1995</v>
      </c>
      <c r="G38" s="584">
        <v>1916</v>
      </c>
      <c r="H38" s="583">
        <v>7775</v>
      </c>
      <c r="I38" s="584">
        <v>1050</v>
      </c>
      <c r="J38" s="583">
        <v>1418</v>
      </c>
      <c r="K38" s="584">
        <v>1300</v>
      </c>
      <c r="L38" s="583">
        <v>8540</v>
      </c>
    </row>
    <row r="39" spans="2:12" x14ac:dyDescent="0.15">
      <c r="B39" s="437"/>
      <c r="C39" s="412">
        <v>4</v>
      </c>
      <c r="D39" s="320"/>
      <c r="E39" s="352">
        <v>1785</v>
      </c>
      <c r="F39" s="583">
        <v>2100</v>
      </c>
      <c r="G39" s="584">
        <v>1974</v>
      </c>
      <c r="H39" s="583">
        <v>6829</v>
      </c>
      <c r="I39" s="584">
        <v>1050</v>
      </c>
      <c r="J39" s="583">
        <v>1365</v>
      </c>
      <c r="K39" s="584">
        <v>1247</v>
      </c>
      <c r="L39" s="583">
        <v>6942</v>
      </c>
    </row>
    <row r="40" spans="2:12" x14ac:dyDescent="0.15">
      <c r="B40" s="437"/>
      <c r="C40" s="412">
        <v>5</v>
      </c>
      <c r="D40" s="320"/>
      <c r="E40" s="352">
        <v>1785</v>
      </c>
      <c r="F40" s="583">
        <v>2205</v>
      </c>
      <c r="G40" s="584">
        <v>1999</v>
      </c>
      <c r="H40" s="583">
        <v>7030</v>
      </c>
      <c r="I40" s="584">
        <v>1050</v>
      </c>
      <c r="J40" s="583">
        <v>1523</v>
      </c>
      <c r="K40" s="584">
        <v>1267</v>
      </c>
      <c r="L40" s="583">
        <v>8305</v>
      </c>
    </row>
    <row r="41" spans="2:12" x14ac:dyDescent="0.15">
      <c r="B41" s="437"/>
      <c r="C41" s="412">
        <v>6</v>
      </c>
      <c r="D41" s="320"/>
      <c r="E41" s="352">
        <v>1733</v>
      </c>
      <c r="F41" s="583">
        <v>2100</v>
      </c>
      <c r="G41" s="584">
        <v>1878</v>
      </c>
      <c r="H41" s="583">
        <v>6786</v>
      </c>
      <c r="I41" s="584">
        <v>1050</v>
      </c>
      <c r="J41" s="583">
        <v>1470</v>
      </c>
      <c r="K41" s="584">
        <v>1291</v>
      </c>
      <c r="L41" s="583">
        <v>7763</v>
      </c>
    </row>
    <row r="42" spans="2:12" x14ac:dyDescent="0.15">
      <c r="B42" s="437"/>
      <c r="C42" s="412">
        <v>7</v>
      </c>
      <c r="D42" s="320"/>
      <c r="E42" s="352">
        <v>1680</v>
      </c>
      <c r="F42" s="583">
        <v>1995</v>
      </c>
      <c r="G42" s="584">
        <v>1827</v>
      </c>
      <c r="H42" s="583">
        <v>6802</v>
      </c>
      <c r="I42" s="584">
        <v>1050</v>
      </c>
      <c r="J42" s="583">
        <v>1418</v>
      </c>
      <c r="K42" s="584">
        <v>1280</v>
      </c>
      <c r="L42" s="583">
        <v>5380</v>
      </c>
    </row>
    <row r="43" spans="2:12" x14ac:dyDescent="0.15">
      <c r="B43" s="437"/>
      <c r="C43" s="412">
        <v>8</v>
      </c>
      <c r="D43" s="320"/>
      <c r="E43" s="352">
        <v>1733</v>
      </c>
      <c r="F43" s="583">
        <v>2100</v>
      </c>
      <c r="G43" s="584">
        <v>1881</v>
      </c>
      <c r="H43" s="583">
        <v>7827</v>
      </c>
      <c r="I43" s="584">
        <v>1050</v>
      </c>
      <c r="J43" s="583">
        <v>1418</v>
      </c>
      <c r="K43" s="584">
        <v>1207</v>
      </c>
      <c r="L43" s="583">
        <v>5476</v>
      </c>
    </row>
    <row r="44" spans="2:12" x14ac:dyDescent="0.15">
      <c r="B44" s="437"/>
      <c r="C44" s="412">
        <v>9</v>
      </c>
      <c r="D44" s="320"/>
      <c r="E44" s="352">
        <v>1785</v>
      </c>
      <c r="F44" s="583">
        <v>2132</v>
      </c>
      <c r="G44" s="583">
        <v>1956</v>
      </c>
      <c r="H44" s="583">
        <v>7105</v>
      </c>
      <c r="I44" s="583">
        <v>1155</v>
      </c>
      <c r="J44" s="583">
        <v>1418</v>
      </c>
      <c r="K44" s="583">
        <v>1249</v>
      </c>
      <c r="L44" s="583">
        <v>8226</v>
      </c>
    </row>
    <row r="45" spans="2:12" x14ac:dyDescent="0.15">
      <c r="B45" s="437"/>
      <c r="C45" s="412">
        <v>10</v>
      </c>
      <c r="D45" s="328"/>
      <c r="E45" s="583">
        <v>1837.5</v>
      </c>
      <c r="F45" s="583">
        <v>2100</v>
      </c>
      <c r="G45" s="583">
        <v>1940.0719944331443</v>
      </c>
      <c r="H45" s="583">
        <v>6693.8</v>
      </c>
      <c r="I45" s="583">
        <v>1207.5</v>
      </c>
      <c r="J45" s="583">
        <v>1417.5</v>
      </c>
      <c r="K45" s="583">
        <v>1263.2362060740973</v>
      </c>
      <c r="L45" s="583">
        <v>8960.1</v>
      </c>
    </row>
    <row r="46" spans="2:12" x14ac:dyDescent="0.15">
      <c r="B46" s="437"/>
      <c r="C46" s="412">
        <v>11</v>
      </c>
      <c r="D46" s="328"/>
      <c r="E46" s="583">
        <v>1890</v>
      </c>
      <c r="F46" s="583">
        <v>2205</v>
      </c>
      <c r="G46" s="583">
        <v>2038.8662656096535</v>
      </c>
      <c r="H46" s="583">
        <v>9209.4</v>
      </c>
      <c r="I46" s="583">
        <v>1260</v>
      </c>
      <c r="J46" s="583">
        <v>1522.5</v>
      </c>
      <c r="K46" s="583">
        <v>1287.4415574910331</v>
      </c>
      <c r="L46" s="583">
        <v>10577.3</v>
      </c>
    </row>
    <row r="47" spans="2:12" x14ac:dyDescent="0.15">
      <c r="B47" s="341"/>
      <c r="C47" s="345">
        <v>12</v>
      </c>
      <c r="D47" s="342"/>
      <c r="E47" s="586">
        <v>1890</v>
      </c>
      <c r="F47" s="586">
        <v>2310</v>
      </c>
      <c r="G47" s="586">
        <v>2118.8460103464495</v>
      </c>
      <c r="H47" s="586">
        <v>11588</v>
      </c>
      <c r="I47" s="586">
        <v>1312.5</v>
      </c>
      <c r="J47" s="586">
        <v>1470</v>
      </c>
      <c r="K47" s="586">
        <v>1368.6944137822272</v>
      </c>
      <c r="L47" s="594">
        <v>9006.2999999999993</v>
      </c>
    </row>
  </sheetData>
  <mergeCells count="7">
    <mergeCell ref="E27:G27"/>
    <mergeCell ref="H27:L27"/>
    <mergeCell ref="E6:H6"/>
    <mergeCell ref="I6:L6"/>
    <mergeCell ref="M6:P6"/>
    <mergeCell ref="Q6:T6"/>
    <mergeCell ref="U6:X6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Y49"/>
  <sheetViews>
    <sheetView topLeftCell="A7"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5" ht="12" customHeight="1" x14ac:dyDescent="0.15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5" ht="12" customHeight="1" x14ac:dyDescent="0.15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</row>
    <row r="3" spans="1:25" ht="12" customHeight="1" x14ac:dyDescent="0.15">
      <c r="A3" s="317"/>
      <c r="B3" s="317" t="s">
        <v>390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</row>
    <row r="4" spans="1:25" ht="12" customHeight="1" x14ac:dyDescent="0.15">
      <c r="A4" s="317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78" t="s">
        <v>245</v>
      </c>
    </row>
    <row r="5" spans="1:25" ht="6" customHeight="1" x14ac:dyDescent="0.15">
      <c r="A5" s="317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0"/>
      <c r="O5" s="317"/>
      <c r="P5" s="317"/>
      <c r="Q5" s="326"/>
      <c r="R5" s="320"/>
      <c r="S5" s="317"/>
      <c r="T5" s="317"/>
      <c r="U5" s="317"/>
      <c r="V5" s="317"/>
      <c r="W5" s="317"/>
      <c r="X5" s="317"/>
    </row>
    <row r="6" spans="1:25" ht="12" customHeight="1" x14ac:dyDescent="0.15">
      <c r="A6" s="317"/>
      <c r="B6" s="595"/>
      <c r="C6" s="535" t="s">
        <v>118</v>
      </c>
      <c r="D6" s="536"/>
      <c r="E6" s="749" t="s">
        <v>119</v>
      </c>
      <c r="F6" s="750"/>
      <c r="G6" s="750"/>
      <c r="H6" s="751"/>
      <c r="I6" s="749" t="s">
        <v>120</v>
      </c>
      <c r="J6" s="750"/>
      <c r="K6" s="750"/>
      <c r="L6" s="751"/>
      <c r="M6" s="749" t="s">
        <v>121</v>
      </c>
      <c r="N6" s="750"/>
      <c r="O6" s="750"/>
      <c r="P6" s="751"/>
      <c r="Q6" s="749" t="s">
        <v>123</v>
      </c>
      <c r="R6" s="750"/>
      <c r="S6" s="750"/>
      <c r="T6" s="751"/>
      <c r="U6" s="749" t="s">
        <v>130</v>
      </c>
      <c r="V6" s="750"/>
      <c r="W6" s="750"/>
      <c r="X6" s="751"/>
    </row>
    <row r="7" spans="1:25" ht="12" customHeight="1" x14ac:dyDescent="0.15">
      <c r="A7" s="317"/>
      <c r="B7" s="599" t="s">
        <v>124</v>
      </c>
      <c r="C7" s="430"/>
      <c r="D7" s="600"/>
      <c r="E7" s="338" t="s">
        <v>125</v>
      </c>
      <c r="F7" s="339" t="s">
        <v>126</v>
      </c>
      <c r="G7" s="340" t="s">
        <v>127</v>
      </c>
      <c r="H7" s="339" t="s">
        <v>128</v>
      </c>
      <c r="I7" s="338" t="s">
        <v>125</v>
      </c>
      <c r="J7" s="339" t="s">
        <v>126</v>
      </c>
      <c r="K7" s="340" t="s">
        <v>127</v>
      </c>
      <c r="L7" s="339" t="s">
        <v>128</v>
      </c>
      <c r="M7" s="338" t="s">
        <v>125</v>
      </c>
      <c r="N7" s="339" t="s">
        <v>126</v>
      </c>
      <c r="O7" s="340" t="s">
        <v>127</v>
      </c>
      <c r="P7" s="339" t="s">
        <v>128</v>
      </c>
      <c r="Q7" s="338" t="s">
        <v>125</v>
      </c>
      <c r="R7" s="339" t="s">
        <v>126</v>
      </c>
      <c r="S7" s="340" t="s">
        <v>127</v>
      </c>
      <c r="T7" s="339" t="s">
        <v>128</v>
      </c>
      <c r="U7" s="338" t="s">
        <v>125</v>
      </c>
      <c r="V7" s="339" t="s">
        <v>126</v>
      </c>
      <c r="W7" s="340" t="s">
        <v>127</v>
      </c>
      <c r="X7" s="339" t="s">
        <v>128</v>
      </c>
    </row>
    <row r="8" spans="1:25" ht="12" customHeight="1" x14ac:dyDescent="0.15">
      <c r="A8" s="317"/>
      <c r="B8" s="601"/>
      <c r="C8" s="416"/>
      <c r="D8" s="416"/>
      <c r="E8" s="343"/>
      <c r="F8" s="344"/>
      <c r="G8" s="345" t="s">
        <v>129</v>
      </c>
      <c r="H8" s="344"/>
      <c r="I8" s="343"/>
      <c r="J8" s="344"/>
      <c r="K8" s="345" t="s">
        <v>129</v>
      </c>
      <c r="L8" s="344"/>
      <c r="M8" s="343"/>
      <c r="N8" s="344"/>
      <c r="O8" s="345" t="s">
        <v>129</v>
      </c>
      <c r="P8" s="344"/>
      <c r="Q8" s="343"/>
      <c r="R8" s="344"/>
      <c r="S8" s="345" t="s">
        <v>129</v>
      </c>
      <c r="T8" s="344"/>
      <c r="U8" s="343"/>
      <c r="V8" s="344"/>
      <c r="W8" s="345" t="s">
        <v>129</v>
      </c>
      <c r="X8" s="344"/>
    </row>
    <row r="9" spans="1:25" ht="12" customHeight="1" x14ac:dyDescent="0.15">
      <c r="A9" s="414"/>
      <c r="B9" s="595" t="s">
        <v>95</v>
      </c>
      <c r="C9" s="602">
        <v>18</v>
      </c>
      <c r="D9" s="603" t="s">
        <v>96</v>
      </c>
      <c r="E9" s="595">
        <v>2100</v>
      </c>
      <c r="F9" s="604">
        <v>2415</v>
      </c>
      <c r="G9" s="605">
        <v>2239</v>
      </c>
      <c r="H9" s="604">
        <v>13438</v>
      </c>
      <c r="I9" s="595">
        <v>1260</v>
      </c>
      <c r="J9" s="604">
        <v>1365</v>
      </c>
      <c r="K9" s="605">
        <v>1314</v>
      </c>
      <c r="L9" s="604">
        <v>8863</v>
      </c>
      <c r="M9" s="595">
        <v>840</v>
      </c>
      <c r="N9" s="604">
        <v>945</v>
      </c>
      <c r="O9" s="605">
        <v>866</v>
      </c>
      <c r="P9" s="604">
        <v>648</v>
      </c>
      <c r="Q9" s="595">
        <v>4410</v>
      </c>
      <c r="R9" s="604">
        <v>4725</v>
      </c>
      <c r="S9" s="605">
        <v>4500</v>
      </c>
      <c r="T9" s="604">
        <v>4419</v>
      </c>
      <c r="U9" s="595">
        <v>3150</v>
      </c>
      <c r="V9" s="604">
        <v>3360</v>
      </c>
      <c r="W9" s="605">
        <v>3231</v>
      </c>
      <c r="X9" s="604">
        <v>7108</v>
      </c>
      <c r="Y9" s="606"/>
    </row>
    <row r="10" spans="1:25" ht="12" customHeight="1" x14ac:dyDescent="0.15">
      <c r="A10" s="414"/>
      <c r="B10" s="435"/>
      <c r="C10" s="372">
        <v>19</v>
      </c>
      <c r="D10" s="371"/>
      <c r="E10" s="435">
        <v>1470</v>
      </c>
      <c r="F10" s="607">
        <v>2310</v>
      </c>
      <c r="G10" s="371">
        <v>1827</v>
      </c>
      <c r="H10" s="607">
        <v>128643</v>
      </c>
      <c r="I10" s="435">
        <v>1082</v>
      </c>
      <c r="J10" s="607">
        <v>1470</v>
      </c>
      <c r="K10" s="371">
        <v>1222</v>
      </c>
      <c r="L10" s="607">
        <v>151954</v>
      </c>
      <c r="M10" s="435">
        <v>893</v>
      </c>
      <c r="N10" s="607">
        <v>1313</v>
      </c>
      <c r="O10" s="371">
        <v>1167</v>
      </c>
      <c r="P10" s="607">
        <v>19187</v>
      </c>
      <c r="Q10" s="435">
        <v>3990</v>
      </c>
      <c r="R10" s="607">
        <v>4620</v>
      </c>
      <c r="S10" s="371">
        <v>4302</v>
      </c>
      <c r="T10" s="607">
        <v>46714</v>
      </c>
      <c r="U10" s="435">
        <v>2525</v>
      </c>
      <c r="V10" s="607">
        <v>3150</v>
      </c>
      <c r="W10" s="371">
        <v>2810</v>
      </c>
      <c r="X10" s="607">
        <v>76591</v>
      </c>
      <c r="Y10" s="606"/>
    </row>
    <row r="11" spans="1:25" ht="12" customHeight="1" x14ac:dyDescent="0.15">
      <c r="A11" s="414"/>
      <c r="B11" s="435"/>
      <c r="C11" s="372">
        <v>20</v>
      </c>
      <c r="D11" s="371"/>
      <c r="E11" s="435">
        <v>1260</v>
      </c>
      <c r="F11" s="607">
        <v>2215</v>
      </c>
      <c r="G11" s="371">
        <v>1704</v>
      </c>
      <c r="H11" s="607">
        <v>146226</v>
      </c>
      <c r="I11" s="435">
        <v>1050</v>
      </c>
      <c r="J11" s="607">
        <v>1470</v>
      </c>
      <c r="K11" s="371">
        <v>1254</v>
      </c>
      <c r="L11" s="607">
        <v>141031</v>
      </c>
      <c r="M11" s="435">
        <v>840</v>
      </c>
      <c r="N11" s="607">
        <v>1260</v>
      </c>
      <c r="O11" s="371">
        <v>1045</v>
      </c>
      <c r="P11" s="607">
        <v>44865</v>
      </c>
      <c r="Q11" s="435">
        <v>3465</v>
      </c>
      <c r="R11" s="607">
        <v>4515</v>
      </c>
      <c r="S11" s="371">
        <v>4017</v>
      </c>
      <c r="T11" s="607">
        <v>40446</v>
      </c>
      <c r="U11" s="435">
        <v>2205</v>
      </c>
      <c r="V11" s="607">
        <v>3150</v>
      </c>
      <c r="W11" s="371">
        <v>2657</v>
      </c>
      <c r="X11" s="607">
        <v>86754</v>
      </c>
      <c r="Y11" s="606"/>
    </row>
    <row r="12" spans="1:25" ht="12" customHeight="1" x14ac:dyDescent="0.15">
      <c r="A12" s="414"/>
      <c r="B12" s="601"/>
      <c r="C12" s="608">
        <v>21</v>
      </c>
      <c r="D12" s="416"/>
      <c r="E12" s="601">
        <v>1208</v>
      </c>
      <c r="F12" s="609">
        <v>2310</v>
      </c>
      <c r="G12" s="416">
        <v>1693</v>
      </c>
      <c r="H12" s="609">
        <v>118578</v>
      </c>
      <c r="I12" s="601">
        <v>1029</v>
      </c>
      <c r="J12" s="609">
        <v>1418</v>
      </c>
      <c r="K12" s="416">
        <v>1233</v>
      </c>
      <c r="L12" s="609">
        <v>94888</v>
      </c>
      <c r="M12" s="601">
        <v>788</v>
      </c>
      <c r="N12" s="609">
        <v>1260</v>
      </c>
      <c r="O12" s="416">
        <v>951</v>
      </c>
      <c r="P12" s="609">
        <v>34617</v>
      </c>
      <c r="Q12" s="601">
        <v>3045</v>
      </c>
      <c r="R12" s="609">
        <v>4200</v>
      </c>
      <c r="S12" s="416">
        <v>3468</v>
      </c>
      <c r="T12" s="609">
        <v>39862</v>
      </c>
      <c r="U12" s="601">
        <v>2100</v>
      </c>
      <c r="V12" s="609">
        <v>3045</v>
      </c>
      <c r="W12" s="416">
        <v>2552</v>
      </c>
      <c r="X12" s="609">
        <v>68951</v>
      </c>
      <c r="Y12" s="606"/>
    </row>
    <row r="13" spans="1:25" ht="12" customHeight="1" x14ac:dyDescent="0.15">
      <c r="A13" s="414"/>
      <c r="B13" s="437"/>
      <c r="C13" s="412">
        <v>12</v>
      </c>
      <c r="D13" s="328"/>
      <c r="E13" s="435">
        <v>1890</v>
      </c>
      <c r="F13" s="607">
        <v>2310</v>
      </c>
      <c r="G13" s="371">
        <v>2055</v>
      </c>
      <c r="H13" s="607">
        <v>12580</v>
      </c>
      <c r="I13" s="435">
        <v>1103</v>
      </c>
      <c r="J13" s="607">
        <v>1260</v>
      </c>
      <c r="K13" s="371">
        <v>1208</v>
      </c>
      <c r="L13" s="607">
        <v>7265</v>
      </c>
      <c r="M13" s="610">
        <v>819</v>
      </c>
      <c r="N13" s="611">
        <v>980</v>
      </c>
      <c r="O13" s="431">
        <v>827</v>
      </c>
      <c r="P13" s="607">
        <v>2265</v>
      </c>
      <c r="Q13" s="435">
        <v>3465</v>
      </c>
      <c r="R13" s="607">
        <v>4043</v>
      </c>
      <c r="S13" s="371">
        <v>3593</v>
      </c>
      <c r="T13" s="607">
        <v>5209</v>
      </c>
      <c r="U13" s="435">
        <v>2520</v>
      </c>
      <c r="V13" s="607">
        <v>3045</v>
      </c>
      <c r="W13" s="371">
        <v>2748</v>
      </c>
      <c r="X13" s="607">
        <v>13628</v>
      </c>
      <c r="Y13" s="606"/>
    </row>
    <row r="14" spans="1:25" ht="12" customHeight="1" x14ac:dyDescent="0.15">
      <c r="A14" s="414"/>
      <c r="B14" s="437" t="s">
        <v>99</v>
      </c>
      <c r="C14" s="412">
        <v>1</v>
      </c>
      <c r="D14" s="328" t="s">
        <v>2</v>
      </c>
      <c r="E14" s="435">
        <v>1470</v>
      </c>
      <c r="F14" s="607">
        <v>2048</v>
      </c>
      <c r="G14" s="371">
        <v>1845</v>
      </c>
      <c r="H14" s="607">
        <v>10611</v>
      </c>
      <c r="I14" s="435">
        <v>1050</v>
      </c>
      <c r="J14" s="607">
        <v>1260</v>
      </c>
      <c r="K14" s="371">
        <v>1197</v>
      </c>
      <c r="L14" s="607">
        <v>8417</v>
      </c>
      <c r="M14" s="435">
        <v>819</v>
      </c>
      <c r="N14" s="607">
        <v>945</v>
      </c>
      <c r="O14" s="371">
        <v>834</v>
      </c>
      <c r="P14" s="607">
        <v>2115</v>
      </c>
      <c r="Q14" s="435">
        <v>3150</v>
      </c>
      <c r="R14" s="607">
        <v>3570</v>
      </c>
      <c r="S14" s="371">
        <v>3361</v>
      </c>
      <c r="T14" s="607">
        <v>2407</v>
      </c>
      <c r="U14" s="435">
        <v>2415</v>
      </c>
      <c r="V14" s="607">
        <v>2940</v>
      </c>
      <c r="W14" s="371">
        <v>2624</v>
      </c>
      <c r="X14" s="607">
        <v>3240</v>
      </c>
      <c r="Y14" s="606"/>
    </row>
    <row r="15" spans="1:25" ht="12" customHeight="1" x14ac:dyDescent="0.15">
      <c r="A15" s="414"/>
      <c r="B15" s="437"/>
      <c r="C15" s="412">
        <v>2</v>
      </c>
      <c r="D15" s="328"/>
      <c r="E15" s="435">
        <v>1470</v>
      </c>
      <c r="F15" s="607">
        <v>1838</v>
      </c>
      <c r="G15" s="371">
        <v>1674</v>
      </c>
      <c r="H15" s="607">
        <v>7558</v>
      </c>
      <c r="I15" s="435">
        <v>1050</v>
      </c>
      <c r="J15" s="607">
        <v>1365</v>
      </c>
      <c r="K15" s="371">
        <v>1163</v>
      </c>
      <c r="L15" s="607">
        <v>5456</v>
      </c>
      <c r="M15" s="435" t="s">
        <v>175</v>
      </c>
      <c r="N15" s="607" t="s">
        <v>175</v>
      </c>
      <c r="O15" s="371" t="s">
        <v>175</v>
      </c>
      <c r="P15" s="607">
        <v>2116</v>
      </c>
      <c r="Q15" s="435">
        <v>3045</v>
      </c>
      <c r="R15" s="607">
        <v>3885</v>
      </c>
      <c r="S15" s="371">
        <v>3248</v>
      </c>
      <c r="T15" s="607">
        <v>2024</v>
      </c>
      <c r="U15" s="435">
        <v>2350</v>
      </c>
      <c r="V15" s="607">
        <v>2835</v>
      </c>
      <c r="W15" s="371">
        <v>2584</v>
      </c>
      <c r="X15" s="607">
        <v>4095</v>
      </c>
      <c r="Y15" s="606"/>
    </row>
    <row r="16" spans="1:25" ht="12" customHeight="1" x14ac:dyDescent="0.15">
      <c r="A16" s="414"/>
      <c r="B16" s="437"/>
      <c r="C16" s="412">
        <v>3</v>
      </c>
      <c r="D16" s="328"/>
      <c r="E16" s="435">
        <v>1365</v>
      </c>
      <c r="F16" s="607">
        <v>1785</v>
      </c>
      <c r="G16" s="371">
        <v>1637</v>
      </c>
      <c r="H16" s="607">
        <v>6717</v>
      </c>
      <c r="I16" s="435">
        <v>1050</v>
      </c>
      <c r="J16" s="607">
        <v>1239</v>
      </c>
      <c r="K16" s="371">
        <v>1186</v>
      </c>
      <c r="L16" s="607">
        <v>5578</v>
      </c>
      <c r="M16" s="435" t="s">
        <v>175</v>
      </c>
      <c r="N16" s="607" t="s">
        <v>175</v>
      </c>
      <c r="O16" s="371" t="s">
        <v>175</v>
      </c>
      <c r="P16" s="607">
        <v>3251</v>
      </c>
      <c r="Q16" s="435">
        <v>3150</v>
      </c>
      <c r="R16" s="607">
        <v>4043</v>
      </c>
      <c r="S16" s="371">
        <v>3301</v>
      </c>
      <c r="T16" s="607">
        <v>2566</v>
      </c>
      <c r="U16" s="435">
        <v>2415</v>
      </c>
      <c r="V16" s="607">
        <v>2888</v>
      </c>
      <c r="W16" s="371">
        <v>2521</v>
      </c>
      <c r="X16" s="607">
        <v>3183</v>
      </c>
      <c r="Y16" s="606"/>
    </row>
    <row r="17" spans="1:25" ht="12" customHeight="1" x14ac:dyDescent="0.15">
      <c r="A17" s="414"/>
      <c r="B17" s="437"/>
      <c r="C17" s="412">
        <v>4</v>
      </c>
      <c r="D17" s="328"/>
      <c r="E17" s="435">
        <v>1365</v>
      </c>
      <c r="F17" s="607">
        <v>1722</v>
      </c>
      <c r="G17" s="371">
        <v>1589</v>
      </c>
      <c r="H17" s="607">
        <v>6838</v>
      </c>
      <c r="I17" s="435">
        <v>1050</v>
      </c>
      <c r="J17" s="607">
        <v>1260</v>
      </c>
      <c r="K17" s="371">
        <v>1159</v>
      </c>
      <c r="L17" s="607">
        <v>5431</v>
      </c>
      <c r="M17" s="610" t="s">
        <v>175</v>
      </c>
      <c r="N17" s="611" t="s">
        <v>175</v>
      </c>
      <c r="O17" s="431" t="s">
        <v>175</v>
      </c>
      <c r="P17" s="607">
        <v>2520</v>
      </c>
      <c r="Q17" s="435">
        <v>3223</v>
      </c>
      <c r="R17" s="607">
        <v>4043</v>
      </c>
      <c r="S17" s="371">
        <v>3410</v>
      </c>
      <c r="T17" s="607">
        <v>3383</v>
      </c>
      <c r="U17" s="435">
        <v>2468</v>
      </c>
      <c r="V17" s="607">
        <v>2888</v>
      </c>
      <c r="W17" s="371">
        <v>2586</v>
      </c>
      <c r="X17" s="607">
        <v>4916</v>
      </c>
      <c r="Y17" s="606"/>
    </row>
    <row r="18" spans="1:25" ht="12" customHeight="1" x14ac:dyDescent="0.15">
      <c r="A18" s="414"/>
      <c r="B18" s="437"/>
      <c r="C18" s="412">
        <v>5</v>
      </c>
      <c r="D18" s="328"/>
      <c r="E18" s="435">
        <v>1229</v>
      </c>
      <c r="F18" s="607">
        <v>1701</v>
      </c>
      <c r="G18" s="371">
        <v>1473</v>
      </c>
      <c r="H18" s="607">
        <v>7637</v>
      </c>
      <c r="I18" s="610">
        <v>998</v>
      </c>
      <c r="J18" s="611">
        <v>1260</v>
      </c>
      <c r="K18" s="431">
        <v>1149</v>
      </c>
      <c r="L18" s="607">
        <v>7362</v>
      </c>
      <c r="M18" s="610">
        <v>819</v>
      </c>
      <c r="N18" s="611">
        <v>1260</v>
      </c>
      <c r="O18" s="431">
        <v>902</v>
      </c>
      <c r="P18" s="607">
        <v>3935</v>
      </c>
      <c r="Q18" s="435">
        <v>3255</v>
      </c>
      <c r="R18" s="607">
        <v>4200</v>
      </c>
      <c r="S18" s="371">
        <v>3449</v>
      </c>
      <c r="T18" s="607">
        <v>4733</v>
      </c>
      <c r="U18" s="435">
        <v>2310</v>
      </c>
      <c r="V18" s="607">
        <v>2940</v>
      </c>
      <c r="W18" s="371">
        <v>2471</v>
      </c>
      <c r="X18" s="607">
        <v>9618</v>
      </c>
      <c r="Y18" s="606"/>
    </row>
    <row r="19" spans="1:25" ht="12" customHeight="1" x14ac:dyDescent="0.15">
      <c r="A19" s="414"/>
      <c r="B19" s="437"/>
      <c r="C19" s="412">
        <v>6</v>
      </c>
      <c r="D19" s="328"/>
      <c r="E19" s="435">
        <v>1208</v>
      </c>
      <c r="F19" s="607">
        <v>1628</v>
      </c>
      <c r="G19" s="371">
        <v>1468</v>
      </c>
      <c r="H19" s="607">
        <v>6171</v>
      </c>
      <c r="I19" s="435">
        <v>945</v>
      </c>
      <c r="J19" s="607">
        <v>1260</v>
      </c>
      <c r="K19" s="371">
        <v>1123</v>
      </c>
      <c r="L19" s="607">
        <v>7181</v>
      </c>
      <c r="M19" s="610">
        <v>840</v>
      </c>
      <c r="N19" s="611">
        <v>1050</v>
      </c>
      <c r="O19" s="431">
        <v>979</v>
      </c>
      <c r="P19" s="607">
        <v>3795</v>
      </c>
      <c r="Q19" s="435">
        <v>3150</v>
      </c>
      <c r="R19" s="607">
        <v>3780</v>
      </c>
      <c r="S19" s="371">
        <v>3336</v>
      </c>
      <c r="T19" s="607">
        <v>4570</v>
      </c>
      <c r="U19" s="435">
        <v>2315</v>
      </c>
      <c r="V19" s="607">
        <v>2835</v>
      </c>
      <c r="W19" s="371">
        <v>2503</v>
      </c>
      <c r="X19" s="607">
        <v>4214</v>
      </c>
      <c r="Y19" s="606"/>
    </row>
    <row r="20" spans="1:25" ht="12" customHeight="1" x14ac:dyDescent="0.15">
      <c r="A20" s="414"/>
      <c r="B20" s="437"/>
      <c r="C20" s="412">
        <v>7</v>
      </c>
      <c r="D20" s="328"/>
      <c r="E20" s="435">
        <v>1208</v>
      </c>
      <c r="F20" s="607">
        <v>1628</v>
      </c>
      <c r="G20" s="371">
        <v>1387</v>
      </c>
      <c r="H20" s="607">
        <v>4740</v>
      </c>
      <c r="I20" s="435">
        <v>998</v>
      </c>
      <c r="J20" s="607">
        <v>1239</v>
      </c>
      <c r="K20" s="371">
        <v>1139</v>
      </c>
      <c r="L20" s="607">
        <v>4817</v>
      </c>
      <c r="M20" s="610" t="s">
        <v>175</v>
      </c>
      <c r="N20" s="611" t="s">
        <v>175</v>
      </c>
      <c r="O20" s="431" t="s">
        <v>175</v>
      </c>
      <c r="P20" s="607">
        <v>2110</v>
      </c>
      <c r="Q20" s="435">
        <v>2940</v>
      </c>
      <c r="R20" s="607">
        <v>3675</v>
      </c>
      <c r="S20" s="371">
        <v>3326</v>
      </c>
      <c r="T20" s="607">
        <v>3664</v>
      </c>
      <c r="U20" s="435">
        <v>2310</v>
      </c>
      <c r="V20" s="607">
        <v>2730</v>
      </c>
      <c r="W20" s="371">
        <v>2442</v>
      </c>
      <c r="X20" s="607">
        <v>3087</v>
      </c>
      <c r="Y20" s="606"/>
    </row>
    <row r="21" spans="1:25" ht="12" customHeight="1" x14ac:dyDescent="0.15">
      <c r="A21" s="414"/>
      <c r="B21" s="437"/>
      <c r="C21" s="412">
        <v>8</v>
      </c>
      <c r="D21" s="320"/>
      <c r="E21" s="435">
        <v>1260</v>
      </c>
      <c r="F21" s="607">
        <v>1628</v>
      </c>
      <c r="G21" s="371">
        <v>1400</v>
      </c>
      <c r="H21" s="607">
        <v>8122</v>
      </c>
      <c r="I21" s="435">
        <v>945</v>
      </c>
      <c r="J21" s="607">
        <v>1200</v>
      </c>
      <c r="K21" s="371">
        <v>1055</v>
      </c>
      <c r="L21" s="607">
        <v>5555</v>
      </c>
      <c r="M21" s="610" t="s">
        <v>175</v>
      </c>
      <c r="N21" s="611" t="s">
        <v>175</v>
      </c>
      <c r="O21" s="431" t="s">
        <v>175</v>
      </c>
      <c r="P21" s="607">
        <v>1815</v>
      </c>
      <c r="Q21" s="435">
        <v>3255</v>
      </c>
      <c r="R21" s="607">
        <v>3885</v>
      </c>
      <c r="S21" s="371">
        <v>3461</v>
      </c>
      <c r="T21" s="607">
        <v>3661</v>
      </c>
      <c r="U21" s="435">
        <v>2205</v>
      </c>
      <c r="V21" s="607">
        <v>2680</v>
      </c>
      <c r="W21" s="371">
        <v>2432</v>
      </c>
      <c r="X21" s="607">
        <v>4628</v>
      </c>
      <c r="Y21" s="606"/>
    </row>
    <row r="22" spans="1:25" ht="12" customHeight="1" x14ac:dyDescent="0.15">
      <c r="A22" s="414"/>
      <c r="B22" s="437"/>
      <c r="C22" s="412">
        <v>9</v>
      </c>
      <c r="D22" s="320"/>
      <c r="E22" s="435">
        <v>1260</v>
      </c>
      <c r="F22" s="607">
        <v>1686</v>
      </c>
      <c r="G22" s="371">
        <v>1543</v>
      </c>
      <c r="H22" s="607">
        <v>13031</v>
      </c>
      <c r="I22" s="435">
        <v>945</v>
      </c>
      <c r="J22" s="607">
        <v>1239</v>
      </c>
      <c r="K22" s="371">
        <v>1083</v>
      </c>
      <c r="L22" s="607">
        <v>9409</v>
      </c>
      <c r="M22" s="610" t="s">
        <v>175</v>
      </c>
      <c r="N22" s="611" t="s">
        <v>175</v>
      </c>
      <c r="O22" s="431" t="s">
        <v>175</v>
      </c>
      <c r="P22" s="607">
        <v>2848</v>
      </c>
      <c r="Q22" s="435">
        <v>3255</v>
      </c>
      <c r="R22" s="607">
        <v>3885</v>
      </c>
      <c r="S22" s="371">
        <v>3483</v>
      </c>
      <c r="T22" s="607">
        <v>6552</v>
      </c>
      <c r="U22" s="435">
        <v>2205</v>
      </c>
      <c r="V22" s="607">
        <v>2783</v>
      </c>
      <c r="W22" s="371">
        <v>2532</v>
      </c>
      <c r="X22" s="607">
        <v>4959</v>
      </c>
      <c r="Y22" s="606"/>
    </row>
    <row r="23" spans="1:25" ht="12" customHeight="1" x14ac:dyDescent="0.15">
      <c r="A23" s="414"/>
      <c r="B23" s="437"/>
      <c r="C23" s="412">
        <v>10</v>
      </c>
      <c r="D23" s="328"/>
      <c r="E23" s="607">
        <v>1449</v>
      </c>
      <c r="F23" s="607">
        <v>1785</v>
      </c>
      <c r="G23" s="607">
        <v>1610.8852248293913</v>
      </c>
      <c r="H23" s="607">
        <v>12139.6</v>
      </c>
      <c r="I23" s="607">
        <v>995.40000000000009</v>
      </c>
      <c r="J23" s="607">
        <v>1291.5</v>
      </c>
      <c r="K23" s="607">
        <v>1124.2664778517765</v>
      </c>
      <c r="L23" s="607">
        <v>7162</v>
      </c>
      <c r="M23" s="611">
        <v>819</v>
      </c>
      <c r="N23" s="611">
        <v>819</v>
      </c>
      <c r="O23" s="611">
        <v>818.99999999999966</v>
      </c>
      <c r="P23" s="607">
        <v>3016.6</v>
      </c>
      <c r="Q23" s="607">
        <v>3150</v>
      </c>
      <c r="R23" s="607">
        <v>4042.5</v>
      </c>
      <c r="S23" s="607">
        <v>3335.9213265306162</v>
      </c>
      <c r="T23" s="607">
        <v>4156</v>
      </c>
      <c r="U23" s="607">
        <v>2205</v>
      </c>
      <c r="V23" s="607">
        <v>2730</v>
      </c>
      <c r="W23" s="607">
        <v>2491.316554628655</v>
      </c>
      <c r="X23" s="607">
        <v>3401.4</v>
      </c>
      <c r="Y23" s="606"/>
    </row>
    <row r="24" spans="1:25" ht="12" customHeight="1" x14ac:dyDescent="0.15">
      <c r="A24" s="414"/>
      <c r="B24" s="437"/>
      <c r="C24" s="412">
        <v>11</v>
      </c>
      <c r="D24" s="328"/>
      <c r="E24" s="607">
        <v>1575</v>
      </c>
      <c r="F24" s="607">
        <v>1995</v>
      </c>
      <c r="G24" s="607">
        <v>1805.817067372169</v>
      </c>
      <c r="H24" s="607">
        <v>13646.9</v>
      </c>
      <c r="I24" s="607">
        <v>1102.5</v>
      </c>
      <c r="J24" s="607">
        <v>1312.5</v>
      </c>
      <c r="K24" s="607">
        <v>1180.3608342278787</v>
      </c>
      <c r="L24" s="607">
        <v>8675.7999999999993</v>
      </c>
      <c r="M24" s="611">
        <v>766.5</v>
      </c>
      <c r="N24" s="611">
        <v>945</v>
      </c>
      <c r="O24" s="611">
        <v>795.31938539368116</v>
      </c>
      <c r="P24" s="607">
        <v>6062.6</v>
      </c>
      <c r="Q24" s="607">
        <v>3360</v>
      </c>
      <c r="R24" s="607">
        <v>4042.5</v>
      </c>
      <c r="S24" s="607">
        <v>3452.4463151207115</v>
      </c>
      <c r="T24" s="607">
        <v>12008.3</v>
      </c>
      <c r="U24" s="607">
        <v>2362.5</v>
      </c>
      <c r="V24" s="607">
        <v>2992.5</v>
      </c>
      <c r="W24" s="607">
        <v>2566.5609733868032</v>
      </c>
      <c r="X24" s="612">
        <v>3909.5</v>
      </c>
      <c r="Y24" s="606"/>
    </row>
    <row r="25" spans="1:25" ht="12" customHeight="1" x14ac:dyDescent="0.15">
      <c r="A25" s="414"/>
      <c r="B25" s="341"/>
      <c r="C25" s="345">
        <v>12</v>
      </c>
      <c r="D25" s="342"/>
      <c r="E25" s="609">
        <v>1785</v>
      </c>
      <c r="F25" s="609">
        <v>2205</v>
      </c>
      <c r="G25" s="609">
        <v>1938.8163877273626</v>
      </c>
      <c r="H25" s="609">
        <v>31957.9</v>
      </c>
      <c r="I25" s="609">
        <v>1102.5</v>
      </c>
      <c r="J25" s="609">
        <v>1312.5</v>
      </c>
      <c r="K25" s="609">
        <v>1187.765793055371</v>
      </c>
      <c r="L25" s="609">
        <v>7523.2</v>
      </c>
      <c r="M25" s="613">
        <v>766.5</v>
      </c>
      <c r="N25" s="613">
        <v>840</v>
      </c>
      <c r="O25" s="613">
        <v>786.84421935033163</v>
      </c>
      <c r="P25" s="609">
        <v>6559.9</v>
      </c>
      <c r="Q25" s="609">
        <v>3465</v>
      </c>
      <c r="R25" s="609">
        <v>4042.5</v>
      </c>
      <c r="S25" s="609">
        <v>3645.5163412792572</v>
      </c>
      <c r="T25" s="609">
        <v>9121.2000000000007</v>
      </c>
      <c r="U25" s="609">
        <v>2499</v>
      </c>
      <c r="V25" s="609">
        <v>2992.5</v>
      </c>
      <c r="W25" s="609">
        <v>2737.2314795707803</v>
      </c>
      <c r="X25" s="614">
        <v>15986.7</v>
      </c>
      <c r="Y25" s="606"/>
    </row>
    <row r="26" spans="1:25" ht="12" customHeight="1" x14ac:dyDescent="0.15">
      <c r="A26" s="317"/>
      <c r="B26" s="435"/>
      <c r="C26" s="588" t="s">
        <v>118</v>
      </c>
      <c r="D26" s="589"/>
      <c r="E26" s="752" t="s">
        <v>132</v>
      </c>
      <c r="F26" s="753"/>
      <c r="G26" s="753"/>
      <c r="H26" s="754"/>
      <c r="I26" s="752" t="s">
        <v>133</v>
      </c>
      <c r="J26" s="753"/>
      <c r="K26" s="753"/>
      <c r="L26" s="754"/>
      <c r="M26" s="752" t="s">
        <v>134</v>
      </c>
      <c r="N26" s="753"/>
      <c r="O26" s="753"/>
      <c r="P26" s="754"/>
      <c r="Q26" s="755" t="s">
        <v>139</v>
      </c>
      <c r="R26" s="756"/>
      <c r="S26" s="756"/>
      <c r="T26" s="757"/>
      <c r="U26" s="755" t="s">
        <v>140</v>
      </c>
      <c r="V26" s="756"/>
      <c r="W26" s="756"/>
      <c r="X26" s="757"/>
      <c r="Y26" s="606"/>
    </row>
    <row r="27" spans="1:25" ht="12" customHeight="1" x14ac:dyDescent="0.15">
      <c r="A27" s="317"/>
      <c r="B27" s="599" t="s">
        <v>124</v>
      </c>
      <c r="C27" s="430"/>
      <c r="D27" s="600"/>
      <c r="E27" s="338" t="s">
        <v>125</v>
      </c>
      <c r="F27" s="339" t="s">
        <v>126</v>
      </c>
      <c r="G27" s="340" t="s">
        <v>127</v>
      </c>
      <c r="H27" s="339" t="s">
        <v>128</v>
      </c>
      <c r="I27" s="338" t="s">
        <v>125</v>
      </c>
      <c r="J27" s="339" t="s">
        <v>126</v>
      </c>
      <c r="K27" s="340" t="s">
        <v>127</v>
      </c>
      <c r="L27" s="339" t="s">
        <v>128</v>
      </c>
      <c r="M27" s="338" t="s">
        <v>125</v>
      </c>
      <c r="N27" s="339" t="s">
        <v>126</v>
      </c>
      <c r="O27" s="340" t="s">
        <v>127</v>
      </c>
      <c r="P27" s="339" t="s">
        <v>128</v>
      </c>
      <c r="Q27" s="338" t="s">
        <v>125</v>
      </c>
      <c r="R27" s="339" t="s">
        <v>126</v>
      </c>
      <c r="S27" s="340" t="s">
        <v>127</v>
      </c>
      <c r="T27" s="339" t="s">
        <v>128</v>
      </c>
      <c r="U27" s="338" t="s">
        <v>125</v>
      </c>
      <c r="V27" s="339" t="s">
        <v>126</v>
      </c>
      <c r="W27" s="340" t="s">
        <v>127</v>
      </c>
      <c r="X27" s="339" t="s">
        <v>128</v>
      </c>
      <c r="Y27" s="606"/>
    </row>
    <row r="28" spans="1:25" ht="12" customHeight="1" x14ac:dyDescent="0.15">
      <c r="A28" s="317"/>
      <c r="B28" s="601"/>
      <c r="C28" s="416"/>
      <c r="D28" s="416"/>
      <c r="E28" s="343"/>
      <c r="F28" s="344"/>
      <c r="G28" s="345" t="s">
        <v>129</v>
      </c>
      <c r="H28" s="344"/>
      <c r="I28" s="343"/>
      <c r="J28" s="344"/>
      <c r="K28" s="345" t="s">
        <v>129</v>
      </c>
      <c r="L28" s="344"/>
      <c r="M28" s="343"/>
      <c r="N28" s="344"/>
      <c r="O28" s="345" t="s">
        <v>129</v>
      </c>
      <c r="P28" s="344"/>
      <c r="Q28" s="343"/>
      <c r="R28" s="344"/>
      <c r="S28" s="345" t="s">
        <v>129</v>
      </c>
      <c r="T28" s="344"/>
      <c r="U28" s="343"/>
      <c r="V28" s="344"/>
      <c r="W28" s="345" t="s">
        <v>129</v>
      </c>
      <c r="X28" s="344"/>
      <c r="Y28" s="606"/>
    </row>
    <row r="29" spans="1:25" ht="12" customHeight="1" x14ac:dyDescent="0.15">
      <c r="A29" s="317"/>
      <c r="B29" s="595" t="s">
        <v>95</v>
      </c>
      <c r="C29" s="602">
        <v>18</v>
      </c>
      <c r="D29" s="603" t="s">
        <v>96</v>
      </c>
      <c r="E29" s="595">
        <v>788</v>
      </c>
      <c r="F29" s="604">
        <v>945</v>
      </c>
      <c r="G29" s="605">
        <v>864</v>
      </c>
      <c r="H29" s="604">
        <v>11159</v>
      </c>
      <c r="I29" s="595">
        <v>1208</v>
      </c>
      <c r="J29" s="604">
        <v>1365</v>
      </c>
      <c r="K29" s="605">
        <v>1282</v>
      </c>
      <c r="L29" s="604">
        <v>5048</v>
      </c>
      <c r="M29" s="595">
        <v>1229</v>
      </c>
      <c r="N29" s="604">
        <v>1365</v>
      </c>
      <c r="O29" s="605">
        <v>1290</v>
      </c>
      <c r="P29" s="604">
        <v>5546</v>
      </c>
      <c r="Q29" s="595">
        <v>1229</v>
      </c>
      <c r="R29" s="604">
        <v>1365</v>
      </c>
      <c r="S29" s="605">
        <v>1278</v>
      </c>
      <c r="T29" s="604">
        <v>3468</v>
      </c>
      <c r="U29" s="595">
        <v>1155</v>
      </c>
      <c r="V29" s="604">
        <v>1313</v>
      </c>
      <c r="W29" s="605">
        <v>1221</v>
      </c>
      <c r="X29" s="604">
        <v>6770</v>
      </c>
      <c r="Y29" s="606"/>
    </row>
    <row r="30" spans="1:25" ht="12" customHeight="1" x14ac:dyDescent="0.15">
      <c r="A30" s="317"/>
      <c r="B30" s="435"/>
      <c r="C30" s="372">
        <v>19</v>
      </c>
      <c r="D30" s="371"/>
      <c r="E30" s="435">
        <v>735</v>
      </c>
      <c r="F30" s="607">
        <v>1159</v>
      </c>
      <c r="G30" s="371">
        <v>993</v>
      </c>
      <c r="H30" s="607">
        <v>162869</v>
      </c>
      <c r="I30" s="435">
        <v>1050</v>
      </c>
      <c r="J30" s="607">
        <v>1418</v>
      </c>
      <c r="K30" s="371">
        <v>1235</v>
      </c>
      <c r="L30" s="607">
        <v>81029</v>
      </c>
      <c r="M30" s="435">
        <v>1049</v>
      </c>
      <c r="N30" s="607">
        <v>1365</v>
      </c>
      <c r="O30" s="371">
        <v>1232</v>
      </c>
      <c r="P30" s="607">
        <v>69733</v>
      </c>
      <c r="Q30" s="435">
        <v>1050</v>
      </c>
      <c r="R30" s="607">
        <v>1418</v>
      </c>
      <c r="S30" s="371">
        <v>1213</v>
      </c>
      <c r="T30" s="607">
        <v>54003</v>
      </c>
      <c r="U30" s="435">
        <v>998</v>
      </c>
      <c r="V30" s="607">
        <v>1365</v>
      </c>
      <c r="W30" s="371">
        <v>1154</v>
      </c>
      <c r="X30" s="607">
        <v>91356</v>
      </c>
      <c r="Y30" s="606"/>
    </row>
    <row r="31" spans="1:25" ht="12" customHeight="1" x14ac:dyDescent="0.15">
      <c r="A31" s="317"/>
      <c r="B31" s="435"/>
      <c r="C31" s="372">
        <v>20</v>
      </c>
      <c r="D31" s="371"/>
      <c r="E31" s="435">
        <v>735</v>
      </c>
      <c r="F31" s="607">
        <v>1155</v>
      </c>
      <c r="G31" s="371">
        <v>907</v>
      </c>
      <c r="H31" s="607">
        <v>248505</v>
      </c>
      <c r="I31" s="435">
        <v>1050</v>
      </c>
      <c r="J31" s="607">
        <v>1418</v>
      </c>
      <c r="K31" s="371">
        <v>1285</v>
      </c>
      <c r="L31" s="607">
        <v>85163</v>
      </c>
      <c r="M31" s="435">
        <v>1050</v>
      </c>
      <c r="N31" s="607">
        <v>1418</v>
      </c>
      <c r="O31" s="371">
        <v>1261</v>
      </c>
      <c r="P31" s="607">
        <v>65169</v>
      </c>
      <c r="Q31" s="435">
        <v>1050</v>
      </c>
      <c r="R31" s="607">
        <v>1418</v>
      </c>
      <c r="S31" s="371">
        <v>1255</v>
      </c>
      <c r="T31" s="607">
        <v>60517</v>
      </c>
      <c r="U31" s="435">
        <v>1050</v>
      </c>
      <c r="V31" s="607">
        <v>1365</v>
      </c>
      <c r="W31" s="371">
        <v>1216</v>
      </c>
      <c r="X31" s="607">
        <v>86094</v>
      </c>
      <c r="Y31" s="606"/>
    </row>
    <row r="32" spans="1:25" ht="12" customHeight="1" x14ac:dyDescent="0.15">
      <c r="A32" s="317"/>
      <c r="B32" s="601"/>
      <c r="C32" s="608">
        <v>21</v>
      </c>
      <c r="D32" s="416"/>
      <c r="E32" s="601">
        <v>683</v>
      </c>
      <c r="F32" s="609">
        <v>1077</v>
      </c>
      <c r="G32" s="416">
        <v>831</v>
      </c>
      <c r="H32" s="609">
        <v>347836</v>
      </c>
      <c r="I32" s="601">
        <v>998</v>
      </c>
      <c r="J32" s="609">
        <v>1418</v>
      </c>
      <c r="K32" s="416">
        <v>1259</v>
      </c>
      <c r="L32" s="609">
        <v>68192</v>
      </c>
      <c r="M32" s="601">
        <v>998</v>
      </c>
      <c r="N32" s="609">
        <v>1470</v>
      </c>
      <c r="O32" s="416">
        <v>1258</v>
      </c>
      <c r="P32" s="609">
        <v>50466</v>
      </c>
      <c r="Q32" s="601">
        <v>998</v>
      </c>
      <c r="R32" s="609">
        <v>1470</v>
      </c>
      <c r="S32" s="416">
        <v>1229</v>
      </c>
      <c r="T32" s="609">
        <v>45468</v>
      </c>
      <c r="U32" s="601">
        <v>945</v>
      </c>
      <c r="V32" s="609">
        <v>1365</v>
      </c>
      <c r="W32" s="416">
        <v>1187</v>
      </c>
      <c r="X32" s="609">
        <v>65667</v>
      </c>
      <c r="Y32" s="606"/>
    </row>
    <row r="33" spans="1:25" ht="12" customHeight="1" x14ac:dyDescent="0.15">
      <c r="A33" s="317"/>
      <c r="B33" s="437"/>
      <c r="C33" s="412">
        <v>11</v>
      </c>
      <c r="D33" s="328"/>
      <c r="E33" s="435">
        <v>683</v>
      </c>
      <c r="F33" s="607">
        <v>945</v>
      </c>
      <c r="G33" s="371">
        <v>767</v>
      </c>
      <c r="H33" s="607">
        <v>53654</v>
      </c>
      <c r="I33" s="435">
        <v>998</v>
      </c>
      <c r="J33" s="607">
        <v>1313</v>
      </c>
      <c r="K33" s="371">
        <v>1173</v>
      </c>
      <c r="L33" s="607">
        <v>5257</v>
      </c>
      <c r="M33" s="435">
        <v>1050</v>
      </c>
      <c r="N33" s="607">
        <v>1313</v>
      </c>
      <c r="O33" s="371">
        <v>1173</v>
      </c>
      <c r="P33" s="607">
        <v>5332</v>
      </c>
      <c r="Q33" s="435">
        <v>1029</v>
      </c>
      <c r="R33" s="607">
        <v>1313</v>
      </c>
      <c r="S33" s="371">
        <v>1152</v>
      </c>
      <c r="T33" s="607">
        <v>3202</v>
      </c>
      <c r="U33" s="435">
        <v>945</v>
      </c>
      <c r="V33" s="607">
        <v>1260</v>
      </c>
      <c r="W33" s="371">
        <v>1095</v>
      </c>
      <c r="X33" s="607">
        <v>4057</v>
      </c>
      <c r="Y33" s="606"/>
    </row>
    <row r="34" spans="1:25" ht="12" customHeight="1" x14ac:dyDescent="0.15">
      <c r="A34" s="317"/>
      <c r="B34" s="437"/>
      <c r="C34" s="412">
        <v>12</v>
      </c>
      <c r="D34" s="328"/>
      <c r="E34" s="435">
        <v>683</v>
      </c>
      <c r="F34" s="607">
        <v>840</v>
      </c>
      <c r="G34" s="371">
        <v>758</v>
      </c>
      <c r="H34" s="607">
        <v>15143</v>
      </c>
      <c r="I34" s="435">
        <v>1103</v>
      </c>
      <c r="J34" s="607">
        <v>1323</v>
      </c>
      <c r="K34" s="371">
        <v>1230</v>
      </c>
      <c r="L34" s="607">
        <v>4939</v>
      </c>
      <c r="M34" s="435">
        <v>1103</v>
      </c>
      <c r="N34" s="607">
        <v>1313</v>
      </c>
      <c r="O34" s="371">
        <v>1209</v>
      </c>
      <c r="P34" s="607">
        <v>2931</v>
      </c>
      <c r="Q34" s="435">
        <v>1155</v>
      </c>
      <c r="R34" s="607">
        <v>1313</v>
      </c>
      <c r="S34" s="371">
        <v>1216</v>
      </c>
      <c r="T34" s="607">
        <v>3841</v>
      </c>
      <c r="U34" s="435">
        <v>998</v>
      </c>
      <c r="V34" s="607">
        <v>1208</v>
      </c>
      <c r="W34" s="371">
        <v>1097</v>
      </c>
      <c r="X34" s="607">
        <v>5043</v>
      </c>
      <c r="Y34" s="606"/>
    </row>
    <row r="35" spans="1:25" ht="12" customHeight="1" x14ac:dyDescent="0.15">
      <c r="A35" s="317"/>
      <c r="B35" s="437" t="s">
        <v>99</v>
      </c>
      <c r="C35" s="412">
        <v>1</v>
      </c>
      <c r="D35" s="328" t="s">
        <v>2</v>
      </c>
      <c r="E35" s="435">
        <v>735</v>
      </c>
      <c r="F35" s="607">
        <v>840</v>
      </c>
      <c r="G35" s="371">
        <v>756</v>
      </c>
      <c r="H35" s="607">
        <v>7846</v>
      </c>
      <c r="I35" s="435">
        <v>1050</v>
      </c>
      <c r="J35" s="607">
        <v>1313</v>
      </c>
      <c r="K35" s="371">
        <v>1197</v>
      </c>
      <c r="L35" s="607">
        <v>3632</v>
      </c>
      <c r="M35" s="435">
        <v>945</v>
      </c>
      <c r="N35" s="607">
        <v>1271</v>
      </c>
      <c r="O35" s="371">
        <v>1067</v>
      </c>
      <c r="P35" s="607">
        <v>2505</v>
      </c>
      <c r="Q35" s="435">
        <v>1103</v>
      </c>
      <c r="R35" s="607">
        <v>1313</v>
      </c>
      <c r="S35" s="371">
        <v>1185</v>
      </c>
      <c r="T35" s="607">
        <v>2823</v>
      </c>
      <c r="U35" s="435">
        <v>945</v>
      </c>
      <c r="V35" s="607">
        <v>1260</v>
      </c>
      <c r="W35" s="371">
        <v>1051</v>
      </c>
      <c r="X35" s="607">
        <v>4815</v>
      </c>
      <c r="Y35" s="606"/>
    </row>
    <row r="36" spans="1:25" ht="12" customHeight="1" x14ac:dyDescent="0.15">
      <c r="A36" s="317"/>
      <c r="B36" s="437"/>
      <c r="C36" s="412">
        <v>2</v>
      </c>
      <c r="D36" s="328"/>
      <c r="E36" s="568">
        <v>735</v>
      </c>
      <c r="F36" s="569">
        <v>993</v>
      </c>
      <c r="G36" s="570">
        <v>803</v>
      </c>
      <c r="H36" s="607">
        <v>3249</v>
      </c>
      <c r="I36" s="435">
        <v>998</v>
      </c>
      <c r="J36" s="607">
        <v>1323</v>
      </c>
      <c r="K36" s="371">
        <v>1204</v>
      </c>
      <c r="L36" s="607">
        <v>4834</v>
      </c>
      <c r="M36" s="435">
        <v>998</v>
      </c>
      <c r="N36" s="607">
        <v>1365</v>
      </c>
      <c r="O36" s="371">
        <v>1118</v>
      </c>
      <c r="P36" s="607">
        <v>2227</v>
      </c>
      <c r="Q36" s="435">
        <v>1029</v>
      </c>
      <c r="R36" s="607">
        <v>1313</v>
      </c>
      <c r="S36" s="371">
        <v>1132</v>
      </c>
      <c r="T36" s="607">
        <v>2452</v>
      </c>
      <c r="U36" s="435">
        <v>998</v>
      </c>
      <c r="V36" s="607">
        <v>1208</v>
      </c>
      <c r="W36" s="371">
        <v>1099</v>
      </c>
      <c r="X36" s="607">
        <v>2799</v>
      </c>
      <c r="Y36" s="606"/>
    </row>
    <row r="37" spans="1:25" ht="12" customHeight="1" x14ac:dyDescent="0.15">
      <c r="A37" s="317"/>
      <c r="B37" s="437"/>
      <c r="C37" s="412">
        <v>3</v>
      </c>
      <c r="D37" s="328"/>
      <c r="E37" s="435">
        <v>756</v>
      </c>
      <c r="F37" s="607">
        <v>945</v>
      </c>
      <c r="G37" s="371">
        <v>827</v>
      </c>
      <c r="H37" s="607">
        <v>5002</v>
      </c>
      <c r="I37" s="435">
        <v>1103</v>
      </c>
      <c r="J37" s="607">
        <v>1313</v>
      </c>
      <c r="K37" s="371">
        <v>1207</v>
      </c>
      <c r="L37" s="607">
        <v>5124</v>
      </c>
      <c r="M37" s="435">
        <v>1124</v>
      </c>
      <c r="N37" s="607">
        <v>1260</v>
      </c>
      <c r="O37" s="371">
        <v>1202</v>
      </c>
      <c r="P37" s="607">
        <v>2554</v>
      </c>
      <c r="Q37" s="435">
        <v>1050</v>
      </c>
      <c r="R37" s="607">
        <v>1292</v>
      </c>
      <c r="S37" s="371">
        <v>1174</v>
      </c>
      <c r="T37" s="607">
        <v>3314</v>
      </c>
      <c r="U37" s="435">
        <v>1050</v>
      </c>
      <c r="V37" s="607">
        <v>1208</v>
      </c>
      <c r="W37" s="371">
        <v>1145</v>
      </c>
      <c r="X37" s="607">
        <v>3765</v>
      </c>
      <c r="Y37" s="606"/>
    </row>
    <row r="38" spans="1:25" ht="12" customHeight="1" x14ac:dyDescent="0.15">
      <c r="A38" s="317"/>
      <c r="B38" s="437"/>
      <c r="C38" s="412">
        <v>4</v>
      </c>
      <c r="D38" s="328"/>
      <c r="E38" s="435">
        <v>788</v>
      </c>
      <c r="F38" s="607">
        <v>1050</v>
      </c>
      <c r="G38" s="371">
        <v>914</v>
      </c>
      <c r="H38" s="607">
        <v>12058</v>
      </c>
      <c r="I38" s="435">
        <v>1155</v>
      </c>
      <c r="J38" s="607">
        <v>1365</v>
      </c>
      <c r="K38" s="371">
        <v>1248</v>
      </c>
      <c r="L38" s="607">
        <v>5655</v>
      </c>
      <c r="M38" s="435">
        <v>1103</v>
      </c>
      <c r="N38" s="607">
        <v>1365</v>
      </c>
      <c r="O38" s="371">
        <v>1152</v>
      </c>
      <c r="P38" s="607">
        <v>3017</v>
      </c>
      <c r="Q38" s="435">
        <v>1103</v>
      </c>
      <c r="R38" s="607">
        <v>1365</v>
      </c>
      <c r="S38" s="371">
        <v>1219</v>
      </c>
      <c r="T38" s="607">
        <v>4681</v>
      </c>
      <c r="U38" s="435">
        <v>1050</v>
      </c>
      <c r="V38" s="607">
        <v>1260</v>
      </c>
      <c r="W38" s="371">
        <v>1138</v>
      </c>
      <c r="X38" s="607">
        <v>4879</v>
      </c>
      <c r="Y38" s="606"/>
    </row>
    <row r="39" spans="1:25" ht="12" customHeight="1" x14ac:dyDescent="0.15">
      <c r="A39" s="317"/>
      <c r="B39" s="437"/>
      <c r="C39" s="412">
        <v>5</v>
      </c>
      <c r="D39" s="328"/>
      <c r="E39" s="435">
        <v>893</v>
      </c>
      <c r="F39" s="607">
        <v>1103</v>
      </c>
      <c r="G39" s="371">
        <v>939</v>
      </c>
      <c r="H39" s="607">
        <v>14078</v>
      </c>
      <c r="I39" s="435">
        <v>1050</v>
      </c>
      <c r="J39" s="607">
        <v>1365</v>
      </c>
      <c r="K39" s="371">
        <v>1234</v>
      </c>
      <c r="L39" s="607">
        <v>6375</v>
      </c>
      <c r="M39" s="435">
        <v>1050</v>
      </c>
      <c r="N39" s="607">
        <v>1365</v>
      </c>
      <c r="O39" s="371">
        <v>1151</v>
      </c>
      <c r="P39" s="607">
        <v>3983</v>
      </c>
      <c r="Q39" s="435">
        <v>1050</v>
      </c>
      <c r="R39" s="607">
        <v>1313</v>
      </c>
      <c r="S39" s="371">
        <v>1166</v>
      </c>
      <c r="T39" s="607">
        <v>4853</v>
      </c>
      <c r="U39" s="435">
        <v>998</v>
      </c>
      <c r="V39" s="607">
        <v>1208</v>
      </c>
      <c r="W39" s="371">
        <v>1121</v>
      </c>
      <c r="X39" s="607">
        <v>5400</v>
      </c>
      <c r="Y39" s="606"/>
    </row>
    <row r="40" spans="1:25" ht="12" customHeight="1" x14ac:dyDescent="0.15">
      <c r="A40" s="317"/>
      <c r="B40" s="437"/>
      <c r="C40" s="412">
        <v>6</v>
      </c>
      <c r="D40" s="328"/>
      <c r="E40" s="435">
        <v>735</v>
      </c>
      <c r="F40" s="607">
        <v>1050</v>
      </c>
      <c r="G40" s="371">
        <v>836</v>
      </c>
      <c r="H40" s="607">
        <v>12621</v>
      </c>
      <c r="I40" s="435">
        <v>1050</v>
      </c>
      <c r="J40" s="607">
        <v>1260</v>
      </c>
      <c r="K40" s="371">
        <v>1200</v>
      </c>
      <c r="L40" s="607">
        <v>4788</v>
      </c>
      <c r="M40" s="435">
        <v>1050</v>
      </c>
      <c r="N40" s="607">
        <v>1313</v>
      </c>
      <c r="O40" s="371">
        <v>1143</v>
      </c>
      <c r="P40" s="607">
        <v>2960</v>
      </c>
      <c r="Q40" s="435">
        <v>1050</v>
      </c>
      <c r="R40" s="607">
        <v>1260</v>
      </c>
      <c r="S40" s="371">
        <v>1206</v>
      </c>
      <c r="T40" s="607">
        <v>3168</v>
      </c>
      <c r="U40" s="435">
        <v>945</v>
      </c>
      <c r="V40" s="607">
        <v>1208</v>
      </c>
      <c r="W40" s="371">
        <v>1122</v>
      </c>
      <c r="X40" s="607">
        <v>5646</v>
      </c>
      <c r="Y40" s="606"/>
    </row>
    <row r="41" spans="1:25" ht="12" customHeight="1" x14ac:dyDescent="0.15">
      <c r="A41" s="317"/>
      <c r="B41" s="437"/>
      <c r="C41" s="412">
        <v>7</v>
      </c>
      <c r="D41" s="328"/>
      <c r="E41" s="435">
        <v>735</v>
      </c>
      <c r="F41" s="607">
        <v>945</v>
      </c>
      <c r="G41" s="371">
        <v>862</v>
      </c>
      <c r="H41" s="607">
        <v>10075</v>
      </c>
      <c r="I41" s="435">
        <v>1050</v>
      </c>
      <c r="J41" s="607">
        <v>1260</v>
      </c>
      <c r="K41" s="371">
        <v>1206</v>
      </c>
      <c r="L41" s="607">
        <v>3762</v>
      </c>
      <c r="M41" s="435">
        <v>998</v>
      </c>
      <c r="N41" s="607">
        <v>1313</v>
      </c>
      <c r="O41" s="371">
        <v>1147</v>
      </c>
      <c r="P41" s="607">
        <v>2263</v>
      </c>
      <c r="Q41" s="435">
        <v>998</v>
      </c>
      <c r="R41" s="607">
        <v>1260</v>
      </c>
      <c r="S41" s="371">
        <v>1149</v>
      </c>
      <c r="T41" s="607">
        <v>2719</v>
      </c>
      <c r="U41" s="435">
        <v>945</v>
      </c>
      <c r="V41" s="607">
        <v>1208</v>
      </c>
      <c r="W41" s="371">
        <v>1098</v>
      </c>
      <c r="X41" s="607">
        <v>4507</v>
      </c>
      <c r="Y41" s="606"/>
    </row>
    <row r="42" spans="1:25" ht="12" customHeight="1" x14ac:dyDescent="0.15">
      <c r="A42" s="317"/>
      <c r="B42" s="437"/>
      <c r="C42" s="412">
        <v>8</v>
      </c>
      <c r="D42" s="328"/>
      <c r="E42" s="435">
        <v>735</v>
      </c>
      <c r="F42" s="607">
        <v>945</v>
      </c>
      <c r="G42" s="371">
        <v>829</v>
      </c>
      <c r="H42" s="607">
        <v>15049</v>
      </c>
      <c r="I42" s="435">
        <v>1050</v>
      </c>
      <c r="J42" s="607">
        <v>1208</v>
      </c>
      <c r="K42" s="371">
        <v>1129</v>
      </c>
      <c r="L42" s="607">
        <v>4244</v>
      </c>
      <c r="M42" s="435">
        <v>998</v>
      </c>
      <c r="N42" s="607">
        <v>1239</v>
      </c>
      <c r="O42" s="371">
        <v>1109</v>
      </c>
      <c r="P42" s="607">
        <v>3979</v>
      </c>
      <c r="Q42" s="435">
        <v>1019</v>
      </c>
      <c r="R42" s="607">
        <v>1239</v>
      </c>
      <c r="S42" s="371">
        <v>1137</v>
      </c>
      <c r="T42" s="607">
        <v>3801</v>
      </c>
      <c r="U42" s="435">
        <v>945</v>
      </c>
      <c r="V42" s="607">
        <v>1155</v>
      </c>
      <c r="W42" s="371">
        <v>1053</v>
      </c>
      <c r="X42" s="607">
        <v>6072</v>
      </c>
      <c r="Y42" s="606"/>
    </row>
    <row r="43" spans="1:25" ht="13.5" customHeight="1" x14ac:dyDescent="0.15">
      <c r="A43" s="317"/>
      <c r="B43" s="437"/>
      <c r="C43" s="412">
        <v>9</v>
      </c>
      <c r="D43" s="320"/>
      <c r="E43" s="437">
        <v>683</v>
      </c>
      <c r="F43" s="437">
        <v>945</v>
      </c>
      <c r="G43" s="437">
        <v>786</v>
      </c>
      <c r="H43" s="437">
        <v>17231</v>
      </c>
      <c r="I43" s="437">
        <v>998</v>
      </c>
      <c r="J43" s="437">
        <v>1239</v>
      </c>
      <c r="K43" s="437">
        <v>1123</v>
      </c>
      <c r="L43" s="437">
        <v>6033</v>
      </c>
      <c r="M43" s="437">
        <v>1019</v>
      </c>
      <c r="N43" s="437">
        <v>1260</v>
      </c>
      <c r="O43" s="437">
        <v>1085</v>
      </c>
      <c r="P43" s="437">
        <v>4119</v>
      </c>
      <c r="Q43" s="437">
        <v>1029</v>
      </c>
      <c r="R43" s="437">
        <v>1239</v>
      </c>
      <c r="S43" s="437">
        <v>1125</v>
      </c>
      <c r="T43" s="437">
        <v>4604</v>
      </c>
      <c r="U43" s="437">
        <v>945</v>
      </c>
      <c r="V43" s="437">
        <v>1155</v>
      </c>
      <c r="W43" s="437">
        <v>1066</v>
      </c>
      <c r="X43" s="362">
        <v>6274</v>
      </c>
      <c r="Y43" s="606"/>
    </row>
    <row r="44" spans="1:25" ht="13.5" customHeight="1" x14ac:dyDescent="0.15">
      <c r="A44" s="317"/>
      <c r="B44" s="437"/>
      <c r="C44" s="412">
        <v>10</v>
      </c>
      <c r="D44" s="328"/>
      <c r="E44" s="362">
        <v>630</v>
      </c>
      <c r="F44" s="362">
        <v>945</v>
      </c>
      <c r="G44" s="362">
        <v>730.25714183602918</v>
      </c>
      <c r="H44" s="362">
        <v>13971</v>
      </c>
      <c r="I44" s="362">
        <v>997.5</v>
      </c>
      <c r="J44" s="362">
        <v>1260</v>
      </c>
      <c r="K44" s="362">
        <v>1144.622640562249</v>
      </c>
      <c r="L44" s="362">
        <v>8365.4</v>
      </c>
      <c r="M44" s="362">
        <v>997.5</v>
      </c>
      <c r="N44" s="362">
        <v>1260</v>
      </c>
      <c r="O44" s="362">
        <v>1062.492807878712</v>
      </c>
      <c r="P44" s="362">
        <v>5244</v>
      </c>
      <c r="Q44" s="362">
        <v>997.5</v>
      </c>
      <c r="R44" s="362">
        <v>1260</v>
      </c>
      <c r="S44" s="362">
        <v>1079.6947429687996</v>
      </c>
      <c r="T44" s="362">
        <v>7552.5</v>
      </c>
      <c r="U44" s="362">
        <v>945</v>
      </c>
      <c r="V44" s="362">
        <v>1207.5</v>
      </c>
      <c r="W44" s="362">
        <v>1062.4660659155084</v>
      </c>
      <c r="X44" s="362">
        <v>7020</v>
      </c>
      <c r="Y44" s="606"/>
    </row>
    <row r="45" spans="1:25" ht="13.5" customHeight="1" x14ac:dyDescent="0.15">
      <c r="A45" s="317"/>
      <c r="B45" s="437"/>
      <c r="C45" s="412">
        <v>11</v>
      </c>
      <c r="D45" s="328"/>
      <c r="E45" s="362">
        <v>630</v>
      </c>
      <c r="F45" s="362">
        <v>892.5</v>
      </c>
      <c r="G45" s="362">
        <v>669.83325169137549</v>
      </c>
      <c r="H45" s="362">
        <v>35889.300000000003</v>
      </c>
      <c r="I45" s="362">
        <v>1050</v>
      </c>
      <c r="J45" s="362">
        <v>1312.5</v>
      </c>
      <c r="K45" s="362">
        <v>1152.9433926423098</v>
      </c>
      <c r="L45" s="362">
        <v>10085.700000000001</v>
      </c>
      <c r="M45" s="362">
        <v>1050</v>
      </c>
      <c r="N45" s="362">
        <v>1312.5</v>
      </c>
      <c r="O45" s="362">
        <v>1124.4511693373754</v>
      </c>
      <c r="P45" s="362">
        <v>5764.1</v>
      </c>
      <c r="Q45" s="362">
        <v>1050</v>
      </c>
      <c r="R45" s="362">
        <v>1312.5</v>
      </c>
      <c r="S45" s="362">
        <v>1144.8387507580348</v>
      </c>
      <c r="T45" s="362">
        <v>4825.2</v>
      </c>
      <c r="U45" s="362">
        <v>945</v>
      </c>
      <c r="V45" s="362">
        <v>1207.5</v>
      </c>
      <c r="W45" s="362">
        <v>1094.5891339429802</v>
      </c>
      <c r="X45" s="328">
        <v>7660.6</v>
      </c>
      <c r="Y45" s="606"/>
    </row>
    <row r="46" spans="1:25" ht="13.5" customHeight="1" x14ac:dyDescent="0.15">
      <c r="A46" s="317"/>
      <c r="B46" s="341"/>
      <c r="C46" s="345">
        <v>12</v>
      </c>
      <c r="D46" s="342"/>
      <c r="E46" s="377">
        <v>714</v>
      </c>
      <c r="F46" s="377">
        <v>787.5</v>
      </c>
      <c r="G46" s="377">
        <v>739.07090897175419</v>
      </c>
      <c r="H46" s="377">
        <v>14757.1</v>
      </c>
      <c r="I46" s="377">
        <v>1050</v>
      </c>
      <c r="J46" s="377">
        <v>1312.5</v>
      </c>
      <c r="K46" s="377">
        <v>1140.9605543710022</v>
      </c>
      <c r="L46" s="377">
        <v>5182.3</v>
      </c>
      <c r="M46" s="377">
        <v>1050</v>
      </c>
      <c r="N46" s="377">
        <v>1312.5</v>
      </c>
      <c r="O46" s="377">
        <v>1147.1420562854858</v>
      </c>
      <c r="P46" s="377">
        <v>5682</v>
      </c>
      <c r="Q46" s="377">
        <v>1050</v>
      </c>
      <c r="R46" s="377">
        <v>1312.5</v>
      </c>
      <c r="S46" s="377">
        <v>1164.2608504827851</v>
      </c>
      <c r="T46" s="377">
        <v>5857.2</v>
      </c>
      <c r="U46" s="377">
        <v>997.5</v>
      </c>
      <c r="V46" s="377">
        <v>1207.5</v>
      </c>
      <c r="W46" s="377">
        <v>1101.5949456521737</v>
      </c>
      <c r="X46" s="342">
        <v>5073.8999999999996</v>
      </c>
      <c r="Y46" s="606"/>
    </row>
    <row r="47" spans="1:25" ht="12" customHeight="1" x14ac:dyDescent="0.15">
      <c r="A47" s="317"/>
      <c r="B47" s="378" t="s">
        <v>391</v>
      </c>
      <c r="C47" s="317" t="s">
        <v>392</v>
      </c>
      <c r="D47" s="317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606"/>
    </row>
    <row r="48" spans="1:25" ht="12" customHeight="1" x14ac:dyDescent="0.15">
      <c r="A48" s="317"/>
      <c r="B48" s="403">
        <v>2</v>
      </c>
      <c r="C48" s="317" t="s">
        <v>393</v>
      </c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</row>
    <row r="49" spans="1:24" x14ac:dyDescent="0.15">
      <c r="A49" s="317"/>
      <c r="B49" s="317"/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</row>
  </sheetData>
  <mergeCells count="1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5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X26"/>
  <sheetViews>
    <sheetView zoomScale="75" workbookViewId="0">
      <selection activeCell="P24" sqref="P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4" ht="12" customHeight="1" x14ac:dyDescent="0.15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</row>
    <row r="3" spans="1:24" ht="12" customHeight="1" x14ac:dyDescent="0.15">
      <c r="A3" s="317"/>
      <c r="B3" s="317" t="s">
        <v>394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</row>
    <row r="4" spans="1:24" ht="12" customHeight="1" x14ac:dyDescent="0.15">
      <c r="A4" s="317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78" t="s">
        <v>245</v>
      </c>
    </row>
    <row r="5" spans="1:24" ht="6" customHeight="1" x14ac:dyDescent="0.15">
      <c r="A5" s="317"/>
      <c r="B5" s="326"/>
      <c r="C5" s="326"/>
      <c r="D5" s="326"/>
      <c r="E5" s="326"/>
      <c r="F5" s="326"/>
      <c r="G5" s="326"/>
      <c r="H5" s="326"/>
      <c r="I5" s="326"/>
      <c r="J5" s="320"/>
      <c r="K5" s="317"/>
      <c r="L5" s="317"/>
      <c r="M5" s="317"/>
      <c r="N5" s="317"/>
      <c r="O5" s="317"/>
      <c r="P5" s="317"/>
      <c r="Q5" s="326"/>
      <c r="R5" s="326"/>
      <c r="S5" s="326"/>
      <c r="T5" s="326"/>
      <c r="U5" s="326"/>
      <c r="V5" s="320"/>
      <c r="W5" s="317"/>
      <c r="X5" s="317"/>
    </row>
    <row r="6" spans="1:24" ht="12" customHeight="1" x14ac:dyDescent="0.15">
      <c r="A6" s="317"/>
      <c r="B6" s="595"/>
      <c r="C6" s="535" t="s">
        <v>118</v>
      </c>
      <c r="D6" s="536"/>
      <c r="E6" s="758" t="s">
        <v>141</v>
      </c>
      <c r="F6" s="759"/>
      <c r="G6" s="759"/>
      <c r="H6" s="760"/>
      <c r="I6" s="749" t="s">
        <v>142</v>
      </c>
      <c r="J6" s="750"/>
      <c r="K6" s="750"/>
      <c r="L6" s="751"/>
      <c r="M6" s="749" t="s">
        <v>395</v>
      </c>
      <c r="N6" s="750"/>
      <c r="O6" s="750"/>
      <c r="P6" s="751"/>
      <c r="Q6" s="749" t="s">
        <v>143</v>
      </c>
      <c r="R6" s="750"/>
      <c r="S6" s="750"/>
      <c r="T6" s="751"/>
      <c r="U6" s="749" t="s">
        <v>172</v>
      </c>
      <c r="V6" s="750"/>
      <c r="W6" s="750"/>
      <c r="X6" s="751"/>
    </row>
    <row r="7" spans="1:24" ht="12" customHeight="1" x14ac:dyDescent="0.15">
      <c r="A7" s="317"/>
      <c r="B7" s="599" t="s">
        <v>124</v>
      </c>
      <c r="C7" s="430"/>
      <c r="D7" s="600"/>
      <c r="E7" s="338" t="s">
        <v>125</v>
      </c>
      <c r="F7" s="339" t="s">
        <v>126</v>
      </c>
      <c r="G7" s="340" t="s">
        <v>127</v>
      </c>
      <c r="H7" s="339" t="s">
        <v>128</v>
      </c>
      <c r="I7" s="338" t="s">
        <v>125</v>
      </c>
      <c r="J7" s="339" t="s">
        <v>126</v>
      </c>
      <c r="K7" s="340" t="s">
        <v>127</v>
      </c>
      <c r="L7" s="339" t="s">
        <v>128</v>
      </c>
      <c r="M7" s="338" t="s">
        <v>125</v>
      </c>
      <c r="N7" s="339" t="s">
        <v>126</v>
      </c>
      <c r="O7" s="340" t="s">
        <v>127</v>
      </c>
      <c r="P7" s="339" t="s">
        <v>128</v>
      </c>
      <c r="Q7" s="338" t="s">
        <v>125</v>
      </c>
      <c r="R7" s="339" t="s">
        <v>126</v>
      </c>
      <c r="S7" s="340" t="s">
        <v>127</v>
      </c>
      <c r="T7" s="339" t="s">
        <v>128</v>
      </c>
      <c r="U7" s="338" t="s">
        <v>125</v>
      </c>
      <c r="V7" s="339" t="s">
        <v>126</v>
      </c>
      <c r="W7" s="340" t="s">
        <v>127</v>
      </c>
      <c r="X7" s="339" t="s">
        <v>128</v>
      </c>
    </row>
    <row r="8" spans="1:24" ht="12" customHeight="1" x14ac:dyDescent="0.15">
      <c r="A8" s="317"/>
      <c r="B8" s="601"/>
      <c r="C8" s="416"/>
      <c r="D8" s="416"/>
      <c r="E8" s="343"/>
      <c r="F8" s="344"/>
      <c r="G8" s="345" t="s">
        <v>129</v>
      </c>
      <c r="H8" s="344"/>
      <c r="I8" s="343"/>
      <c r="J8" s="344"/>
      <c r="K8" s="345" t="s">
        <v>129</v>
      </c>
      <c r="L8" s="344"/>
      <c r="M8" s="343"/>
      <c r="N8" s="344"/>
      <c r="O8" s="345" t="s">
        <v>129</v>
      </c>
      <c r="P8" s="344"/>
      <c r="Q8" s="343"/>
      <c r="R8" s="344"/>
      <c r="S8" s="345" t="s">
        <v>129</v>
      </c>
      <c r="T8" s="344"/>
      <c r="U8" s="343"/>
      <c r="V8" s="344"/>
      <c r="W8" s="345" t="s">
        <v>129</v>
      </c>
      <c r="X8" s="344"/>
    </row>
    <row r="9" spans="1:24" ht="12" customHeight="1" x14ac:dyDescent="0.15">
      <c r="A9" s="414"/>
      <c r="B9" s="595" t="s">
        <v>95</v>
      </c>
      <c r="C9" s="602">
        <v>18</v>
      </c>
      <c r="D9" s="603" t="s">
        <v>96</v>
      </c>
      <c r="E9" s="595">
        <v>893</v>
      </c>
      <c r="F9" s="604">
        <v>1050</v>
      </c>
      <c r="G9" s="605">
        <v>961</v>
      </c>
      <c r="H9" s="604">
        <v>5141</v>
      </c>
      <c r="I9" s="619" t="s">
        <v>282</v>
      </c>
      <c r="J9" s="620" t="s">
        <v>282</v>
      </c>
      <c r="K9" s="619" t="s">
        <v>282</v>
      </c>
      <c r="L9" s="604">
        <v>2367</v>
      </c>
      <c r="M9" s="595">
        <v>1363</v>
      </c>
      <c r="N9" s="604">
        <v>1575</v>
      </c>
      <c r="O9" s="605">
        <v>1434</v>
      </c>
      <c r="P9" s="604">
        <v>401405</v>
      </c>
      <c r="Q9" s="619" t="s">
        <v>282</v>
      </c>
      <c r="R9" s="620" t="s">
        <v>282</v>
      </c>
      <c r="S9" s="619" t="s">
        <v>282</v>
      </c>
      <c r="T9" s="604">
        <v>1292</v>
      </c>
      <c r="U9" s="619" t="s">
        <v>282</v>
      </c>
      <c r="V9" s="620" t="s">
        <v>282</v>
      </c>
      <c r="W9" s="619" t="s">
        <v>282</v>
      </c>
      <c r="X9" s="604">
        <v>1974</v>
      </c>
    </row>
    <row r="10" spans="1:24" ht="12" customHeight="1" x14ac:dyDescent="0.15">
      <c r="A10" s="414"/>
      <c r="B10" s="435"/>
      <c r="C10" s="372">
        <v>19</v>
      </c>
      <c r="D10" s="371"/>
      <c r="E10" s="610">
        <v>840</v>
      </c>
      <c r="F10" s="611">
        <v>1103</v>
      </c>
      <c r="G10" s="431">
        <v>921</v>
      </c>
      <c r="H10" s="611">
        <v>68594</v>
      </c>
      <c r="I10" s="610">
        <v>893</v>
      </c>
      <c r="J10" s="611">
        <v>1481</v>
      </c>
      <c r="K10" s="431">
        <v>1248</v>
      </c>
      <c r="L10" s="611">
        <v>49055</v>
      </c>
      <c r="M10" s="610">
        <v>1297</v>
      </c>
      <c r="N10" s="611">
        <v>1661</v>
      </c>
      <c r="O10" s="431">
        <v>1414</v>
      </c>
      <c r="P10" s="611">
        <v>4006648</v>
      </c>
      <c r="Q10" s="619" t="s">
        <v>282</v>
      </c>
      <c r="R10" s="620" t="s">
        <v>282</v>
      </c>
      <c r="S10" s="619" t="s">
        <v>282</v>
      </c>
      <c r="T10" s="611">
        <v>7396</v>
      </c>
      <c r="U10" s="610" t="s">
        <v>282</v>
      </c>
      <c r="V10" s="611" t="s">
        <v>282</v>
      </c>
      <c r="W10" s="431" t="s">
        <v>282</v>
      </c>
      <c r="X10" s="611">
        <v>23662</v>
      </c>
    </row>
    <row r="11" spans="1:24" ht="12" customHeight="1" x14ac:dyDescent="0.15">
      <c r="A11" s="414"/>
      <c r="B11" s="435"/>
      <c r="C11" s="372">
        <v>20</v>
      </c>
      <c r="D11" s="371"/>
      <c r="E11" s="435">
        <v>840</v>
      </c>
      <c r="F11" s="607">
        <v>1166</v>
      </c>
      <c r="G11" s="371">
        <v>941</v>
      </c>
      <c r="H11" s="607">
        <v>60966</v>
      </c>
      <c r="I11" s="435">
        <v>1092</v>
      </c>
      <c r="J11" s="607">
        <v>1476</v>
      </c>
      <c r="K11" s="371">
        <v>1260</v>
      </c>
      <c r="L11" s="607">
        <v>58656</v>
      </c>
      <c r="M11" s="435">
        <v>1313</v>
      </c>
      <c r="N11" s="607">
        <v>1665</v>
      </c>
      <c r="O11" s="371">
        <v>1411</v>
      </c>
      <c r="P11" s="607">
        <v>4381560</v>
      </c>
      <c r="Q11" s="610" t="s">
        <v>282</v>
      </c>
      <c r="R11" s="611" t="s">
        <v>282</v>
      </c>
      <c r="S11" s="431" t="s">
        <v>282</v>
      </c>
      <c r="T11" s="607">
        <v>7078</v>
      </c>
      <c r="U11" s="610" t="s">
        <v>282</v>
      </c>
      <c r="V11" s="611" t="s">
        <v>282</v>
      </c>
      <c r="W11" s="431" t="s">
        <v>282</v>
      </c>
      <c r="X11" s="607">
        <v>18725</v>
      </c>
    </row>
    <row r="12" spans="1:24" ht="12" customHeight="1" x14ac:dyDescent="0.15">
      <c r="A12" s="414"/>
      <c r="B12" s="601"/>
      <c r="C12" s="608">
        <v>21</v>
      </c>
      <c r="D12" s="416"/>
      <c r="E12" s="601">
        <v>830</v>
      </c>
      <c r="F12" s="609">
        <v>1162</v>
      </c>
      <c r="G12" s="416">
        <v>933</v>
      </c>
      <c r="H12" s="609">
        <v>48544</v>
      </c>
      <c r="I12" s="416">
        <v>998</v>
      </c>
      <c r="J12" s="609">
        <v>1397</v>
      </c>
      <c r="K12" s="416">
        <v>1211</v>
      </c>
      <c r="L12" s="609">
        <v>39234</v>
      </c>
      <c r="M12" s="601">
        <v>1280</v>
      </c>
      <c r="N12" s="609">
        <v>1607</v>
      </c>
      <c r="O12" s="416">
        <v>1401</v>
      </c>
      <c r="P12" s="609">
        <v>4294522</v>
      </c>
      <c r="Q12" s="621" t="s">
        <v>282</v>
      </c>
      <c r="R12" s="613" t="s">
        <v>282</v>
      </c>
      <c r="S12" s="621" t="s">
        <v>282</v>
      </c>
      <c r="T12" s="609">
        <v>5134</v>
      </c>
      <c r="U12" s="621" t="s">
        <v>282</v>
      </c>
      <c r="V12" s="613" t="s">
        <v>282</v>
      </c>
      <c r="W12" s="621" t="s">
        <v>282</v>
      </c>
      <c r="X12" s="609">
        <v>13674</v>
      </c>
    </row>
    <row r="13" spans="1:24" ht="12" customHeight="1" x14ac:dyDescent="0.15">
      <c r="A13" s="414"/>
      <c r="B13" s="437"/>
      <c r="C13" s="412">
        <v>12</v>
      </c>
      <c r="D13" s="328"/>
      <c r="E13" s="435">
        <v>893</v>
      </c>
      <c r="F13" s="607">
        <v>1103</v>
      </c>
      <c r="G13" s="371">
        <v>971</v>
      </c>
      <c r="H13" s="607">
        <v>3218</v>
      </c>
      <c r="I13" s="610">
        <v>1103</v>
      </c>
      <c r="J13" s="611">
        <v>1313</v>
      </c>
      <c r="K13" s="431">
        <v>1130</v>
      </c>
      <c r="L13" s="607">
        <v>2782</v>
      </c>
      <c r="M13" s="435">
        <v>1365</v>
      </c>
      <c r="N13" s="607">
        <v>1524</v>
      </c>
      <c r="O13" s="371">
        <v>1418</v>
      </c>
      <c r="P13" s="607">
        <v>408154</v>
      </c>
      <c r="Q13" s="610" t="s">
        <v>175</v>
      </c>
      <c r="R13" s="611" t="s">
        <v>175</v>
      </c>
      <c r="S13" s="431" t="s">
        <v>175</v>
      </c>
      <c r="T13" s="607">
        <v>725</v>
      </c>
      <c r="U13" s="610" t="s">
        <v>175</v>
      </c>
      <c r="V13" s="611" t="s">
        <v>175</v>
      </c>
      <c r="W13" s="431" t="s">
        <v>175</v>
      </c>
      <c r="X13" s="607">
        <v>1575</v>
      </c>
    </row>
    <row r="14" spans="1:24" ht="12" customHeight="1" x14ac:dyDescent="0.15">
      <c r="A14" s="414"/>
      <c r="B14" s="437" t="s">
        <v>99</v>
      </c>
      <c r="C14" s="412">
        <v>1</v>
      </c>
      <c r="D14" s="328" t="s">
        <v>2</v>
      </c>
      <c r="E14" s="435">
        <v>872</v>
      </c>
      <c r="F14" s="607">
        <v>998</v>
      </c>
      <c r="G14" s="371">
        <v>926</v>
      </c>
      <c r="H14" s="607">
        <v>1837</v>
      </c>
      <c r="I14" s="610">
        <v>1103</v>
      </c>
      <c r="J14" s="611">
        <v>1208</v>
      </c>
      <c r="K14" s="431">
        <v>1166</v>
      </c>
      <c r="L14" s="607">
        <v>2628</v>
      </c>
      <c r="M14" s="435">
        <v>1260</v>
      </c>
      <c r="N14" s="607">
        <v>1465</v>
      </c>
      <c r="O14" s="371">
        <v>1388</v>
      </c>
      <c r="P14" s="607">
        <v>241298</v>
      </c>
      <c r="Q14" s="610" t="s">
        <v>175</v>
      </c>
      <c r="R14" s="611" t="s">
        <v>175</v>
      </c>
      <c r="S14" s="431" t="s">
        <v>175</v>
      </c>
      <c r="T14" s="607">
        <v>180</v>
      </c>
      <c r="U14" s="610" t="s">
        <v>175</v>
      </c>
      <c r="V14" s="611" t="s">
        <v>175</v>
      </c>
      <c r="W14" s="431" t="s">
        <v>175</v>
      </c>
      <c r="X14" s="607">
        <v>865</v>
      </c>
    </row>
    <row r="15" spans="1:24" ht="12" customHeight="1" x14ac:dyDescent="0.15">
      <c r="A15" s="414"/>
      <c r="B15" s="437"/>
      <c r="C15" s="412">
        <v>2</v>
      </c>
      <c r="D15" s="328"/>
      <c r="E15" s="435">
        <v>840</v>
      </c>
      <c r="F15" s="607">
        <v>1029</v>
      </c>
      <c r="G15" s="371">
        <v>888</v>
      </c>
      <c r="H15" s="607">
        <v>2384</v>
      </c>
      <c r="I15" s="610">
        <v>1085</v>
      </c>
      <c r="J15" s="611">
        <v>1307</v>
      </c>
      <c r="K15" s="431">
        <v>1202</v>
      </c>
      <c r="L15" s="607">
        <v>2841</v>
      </c>
      <c r="M15" s="435">
        <v>1216</v>
      </c>
      <c r="N15" s="607">
        <v>1365</v>
      </c>
      <c r="O15" s="371">
        <v>1268</v>
      </c>
      <c r="P15" s="607">
        <v>397749</v>
      </c>
      <c r="Q15" s="610" t="s">
        <v>175</v>
      </c>
      <c r="R15" s="611" t="s">
        <v>175</v>
      </c>
      <c r="S15" s="431" t="s">
        <v>175</v>
      </c>
      <c r="T15" s="607">
        <v>357</v>
      </c>
      <c r="U15" s="610" t="s">
        <v>175</v>
      </c>
      <c r="V15" s="611" t="s">
        <v>175</v>
      </c>
      <c r="W15" s="431" t="s">
        <v>175</v>
      </c>
      <c r="X15" s="607">
        <v>1469</v>
      </c>
    </row>
    <row r="16" spans="1:24" ht="12" customHeight="1" x14ac:dyDescent="0.15">
      <c r="A16" s="414"/>
      <c r="B16" s="437"/>
      <c r="C16" s="412">
        <v>3</v>
      </c>
      <c r="D16" s="328"/>
      <c r="E16" s="435">
        <v>840</v>
      </c>
      <c r="F16" s="607">
        <v>1029</v>
      </c>
      <c r="G16" s="371">
        <v>890</v>
      </c>
      <c r="H16" s="607">
        <v>3414</v>
      </c>
      <c r="I16" s="610">
        <v>1050</v>
      </c>
      <c r="J16" s="611">
        <v>1297</v>
      </c>
      <c r="K16" s="431">
        <v>1204</v>
      </c>
      <c r="L16" s="607">
        <v>2469</v>
      </c>
      <c r="M16" s="435">
        <v>1216</v>
      </c>
      <c r="N16" s="607">
        <v>1419</v>
      </c>
      <c r="O16" s="371">
        <v>1308</v>
      </c>
      <c r="P16" s="607">
        <v>333651</v>
      </c>
      <c r="Q16" s="610" t="s">
        <v>175</v>
      </c>
      <c r="R16" s="611" t="s">
        <v>175</v>
      </c>
      <c r="S16" s="431" t="s">
        <v>175</v>
      </c>
      <c r="T16" s="607">
        <v>539</v>
      </c>
      <c r="U16" s="610" t="s">
        <v>175</v>
      </c>
      <c r="V16" s="611" t="s">
        <v>175</v>
      </c>
      <c r="W16" s="431" t="s">
        <v>175</v>
      </c>
      <c r="X16" s="607">
        <v>1388</v>
      </c>
    </row>
    <row r="17" spans="1:24" ht="12" customHeight="1" x14ac:dyDescent="0.15">
      <c r="A17" s="414"/>
      <c r="B17" s="437"/>
      <c r="C17" s="412">
        <v>4</v>
      </c>
      <c r="D17" s="328"/>
      <c r="E17" s="435">
        <v>809</v>
      </c>
      <c r="F17" s="607">
        <v>1029</v>
      </c>
      <c r="G17" s="371">
        <v>904</v>
      </c>
      <c r="H17" s="611">
        <v>2579</v>
      </c>
      <c r="I17" s="610">
        <v>1144</v>
      </c>
      <c r="J17" s="611">
        <v>1309</v>
      </c>
      <c r="K17" s="431">
        <v>1195</v>
      </c>
      <c r="L17" s="607">
        <v>3105</v>
      </c>
      <c r="M17" s="435">
        <v>1281</v>
      </c>
      <c r="N17" s="607">
        <v>1470</v>
      </c>
      <c r="O17" s="371">
        <v>1387</v>
      </c>
      <c r="P17" s="607">
        <v>269466</v>
      </c>
      <c r="Q17" s="610" t="s">
        <v>175</v>
      </c>
      <c r="R17" s="611" t="s">
        <v>175</v>
      </c>
      <c r="S17" s="431" t="s">
        <v>175</v>
      </c>
      <c r="T17" s="607">
        <v>405</v>
      </c>
      <c r="U17" s="610" t="s">
        <v>175</v>
      </c>
      <c r="V17" s="611" t="s">
        <v>175</v>
      </c>
      <c r="W17" s="431" t="s">
        <v>175</v>
      </c>
      <c r="X17" s="607">
        <v>1438</v>
      </c>
    </row>
    <row r="18" spans="1:24" ht="12" customHeight="1" x14ac:dyDescent="0.15">
      <c r="A18" s="414"/>
      <c r="B18" s="437"/>
      <c r="C18" s="412">
        <v>5</v>
      </c>
      <c r="D18" s="328"/>
      <c r="E18" s="435">
        <v>735</v>
      </c>
      <c r="F18" s="607">
        <v>1040</v>
      </c>
      <c r="G18" s="371">
        <v>895</v>
      </c>
      <c r="H18" s="607">
        <v>3385</v>
      </c>
      <c r="I18" s="610">
        <v>1029</v>
      </c>
      <c r="J18" s="611">
        <v>1365</v>
      </c>
      <c r="K18" s="431">
        <v>1180</v>
      </c>
      <c r="L18" s="607">
        <v>3610</v>
      </c>
      <c r="M18" s="435">
        <v>1260</v>
      </c>
      <c r="N18" s="607">
        <v>1470</v>
      </c>
      <c r="O18" s="371">
        <v>1369</v>
      </c>
      <c r="P18" s="607">
        <v>313311</v>
      </c>
      <c r="Q18" s="610" t="s">
        <v>175</v>
      </c>
      <c r="R18" s="611" t="s">
        <v>175</v>
      </c>
      <c r="S18" s="431" t="s">
        <v>175</v>
      </c>
      <c r="T18" s="607">
        <v>575</v>
      </c>
      <c r="U18" s="610" t="s">
        <v>175</v>
      </c>
      <c r="V18" s="611" t="s">
        <v>175</v>
      </c>
      <c r="W18" s="431" t="s">
        <v>175</v>
      </c>
      <c r="X18" s="607">
        <v>1499</v>
      </c>
    </row>
    <row r="19" spans="1:24" ht="12" customHeight="1" x14ac:dyDescent="0.15">
      <c r="A19" s="414"/>
      <c r="B19" s="437"/>
      <c r="C19" s="412">
        <v>6</v>
      </c>
      <c r="D19" s="328"/>
      <c r="E19" s="435">
        <v>788</v>
      </c>
      <c r="F19" s="607">
        <v>998</v>
      </c>
      <c r="G19" s="371">
        <v>892</v>
      </c>
      <c r="H19" s="607">
        <v>3869</v>
      </c>
      <c r="I19" s="610">
        <v>1050</v>
      </c>
      <c r="J19" s="611">
        <v>1262</v>
      </c>
      <c r="K19" s="431">
        <v>1148</v>
      </c>
      <c r="L19" s="607">
        <v>3454</v>
      </c>
      <c r="M19" s="435">
        <v>1239</v>
      </c>
      <c r="N19" s="607">
        <v>1470</v>
      </c>
      <c r="O19" s="371">
        <v>1364</v>
      </c>
      <c r="P19" s="607">
        <v>359437</v>
      </c>
      <c r="Q19" s="610" t="s">
        <v>175</v>
      </c>
      <c r="R19" s="611" t="s">
        <v>175</v>
      </c>
      <c r="S19" s="431" t="s">
        <v>175</v>
      </c>
      <c r="T19" s="607">
        <v>578</v>
      </c>
      <c r="U19" s="610" t="s">
        <v>175</v>
      </c>
      <c r="V19" s="611" t="s">
        <v>175</v>
      </c>
      <c r="W19" s="431" t="s">
        <v>175</v>
      </c>
      <c r="X19" s="607">
        <v>1564</v>
      </c>
    </row>
    <row r="20" spans="1:24" ht="12" customHeight="1" x14ac:dyDescent="0.15">
      <c r="A20" s="414"/>
      <c r="B20" s="437"/>
      <c r="C20" s="412">
        <v>7</v>
      </c>
      <c r="D20" s="328"/>
      <c r="E20" s="435">
        <v>735</v>
      </c>
      <c r="F20" s="607">
        <v>966</v>
      </c>
      <c r="G20" s="371">
        <v>863</v>
      </c>
      <c r="H20" s="611">
        <v>2072</v>
      </c>
      <c r="I20" s="610">
        <v>1050</v>
      </c>
      <c r="J20" s="611">
        <v>1278</v>
      </c>
      <c r="K20" s="431">
        <v>1136</v>
      </c>
      <c r="L20" s="607">
        <v>2783</v>
      </c>
      <c r="M20" s="435">
        <v>1208</v>
      </c>
      <c r="N20" s="607">
        <v>1419</v>
      </c>
      <c r="O20" s="371">
        <v>1265</v>
      </c>
      <c r="P20" s="607">
        <v>273823</v>
      </c>
      <c r="Q20" s="610" t="s">
        <v>175</v>
      </c>
      <c r="R20" s="611" t="s">
        <v>175</v>
      </c>
      <c r="S20" s="431" t="s">
        <v>175</v>
      </c>
      <c r="T20" s="607">
        <v>307</v>
      </c>
      <c r="U20" s="610" t="s">
        <v>175</v>
      </c>
      <c r="V20" s="611" t="s">
        <v>175</v>
      </c>
      <c r="W20" s="431" t="s">
        <v>175</v>
      </c>
      <c r="X20" s="607">
        <v>722</v>
      </c>
    </row>
    <row r="21" spans="1:24" ht="12" customHeight="1" x14ac:dyDescent="0.15">
      <c r="A21" s="414"/>
      <c r="B21" s="437"/>
      <c r="C21" s="412">
        <v>8</v>
      </c>
      <c r="D21" s="328"/>
      <c r="E21" s="435">
        <v>819</v>
      </c>
      <c r="F21" s="607">
        <v>998</v>
      </c>
      <c r="G21" s="371">
        <v>854</v>
      </c>
      <c r="H21" s="607">
        <v>3310</v>
      </c>
      <c r="I21" s="610">
        <v>1103</v>
      </c>
      <c r="J21" s="611">
        <v>1103</v>
      </c>
      <c r="K21" s="431">
        <v>1103</v>
      </c>
      <c r="L21" s="607">
        <v>2901</v>
      </c>
      <c r="M21" s="435">
        <v>1216</v>
      </c>
      <c r="N21" s="607">
        <v>1419</v>
      </c>
      <c r="O21" s="371">
        <v>1285</v>
      </c>
      <c r="P21" s="607">
        <v>316998</v>
      </c>
      <c r="Q21" s="610" t="s">
        <v>175</v>
      </c>
      <c r="R21" s="611" t="s">
        <v>175</v>
      </c>
      <c r="S21" s="431" t="s">
        <v>175</v>
      </c>
      <c r="T21" s="607">
        <v>227</v>
      </c>
      <c r="U21" s="610" t="s">
        <v>175</v>
      </c>
      <c r="V21" s="611" t="s">
        <v>175</v>
      </c>
      <c r="W21" s="431" t="s">
        <v>175</v>
      </c>
      <c r="X21" s="607">
        <v>710</v>
      </c>
    </row>
    <row r="22" spans="1:24" ht="12" customHeight="1" x14ac:dyDescent="0.15">
      <c r="A22" s="414"/>
      <c r="B22" s="437"/>
      <c r="C22" s="412">
        <v>9</v>
      </c>
      <c r="D22" s="328"/>
      <c r="E22" s="435">
        <v>788</v>
      </c>
      <c r="F22" s="607">
        <v>998</v>
      </c>
      <c r="G22" s="371">
        <v>854</v>
      </c>
      <c r="H22" s="607">
        <v>3876</v>
      </c>
      <c r="I22" s="610">
        <v>1000</v>
      </c>
      <c r="J22" s="611">
        <v>1229</v>
      </c>
      <c r="K22" s="431">
        <v>1073</v>
      </c>
      <c r="L22" s="607">
        <v>8436</v>
      </c>
      <c r="M22" s="435">
        <v>1260</v>
      </c>
      <c r="N22" s="607">
        <v>1544</v>
      </c>
      <c r="O22" s="371">
        <v>1373</v>
      </c>
      <c r="P22" s="607">
        <v>313211</v>
      </c>
      <c r="Q22" s="610" t="s">
        <v>175</v>
      </c>
      <c r="R22" s="611" t="s">
        <v>175</v>
      </c>
      <c r="S22" s="431" t="s">
        <v>175</v>
      </c>
      <c r="T22" s="611">
        <v>181</v>
      </c>
      <c r="U22" s="610" t="s">
        <v>175</v>
      </c>
      <c r="V22" s="611" t="s">
        <v>175</v>
      </c>
      <c r="W22" s="431" t="s">
        <v>175</v>
      </c>
      <c r="X22" s="607">
        <v>1368</v>
      </c>
    </row>
    <row r="23" spans="1:24" ht="12" customHeight="1" x14ac:dyDescent="0.15">
      <c r="A23" s="414"/>
      <c r="B23" s="437"/>
      <c r="C23" s="412">
        <v>10</v>
      </c>
      <c r="D23" s="328"/>
      <c r="E23" s="607">
        <v>840</v>
      </c>
      <c r="F23" s="612">
        <v>997.5</v>
      </c>
      <c r="G23" s="607">
        <v>890.13204368301353</v>
      </c>
      <c r="H23" s="607">
        <v>5383.4</v>
      </c>
      <c r="I23" s="611">
        <v>1029</v>
      </c>
      <c r="J23" s="611">
        <v>1260</v>
      </c>
      <c r="K23" s="611">
        <v>1080.1773732895695</v>
      </c>
      <c r="L23" s="607">
        <v>6099.5</v>
      </c>
      <c r="M23" s="607">
        <v>1260</v>
      </c>
      <c r="N23" s="607">
        <v>1529.8500000000001</v>
      </c>
      <c r="O23" s="607">
        <v>1358.3926614803045</v>
      </c>
      <c r="P23" s="607">
        <v>320769.5</v>
      </c>
      <c r="Q23" s="399">
        <v>0</v>
      </c>
      <c r="R23" s="399">
        <v>0</v>
      </c>
      <c r="S23" s="399">
        <v>0</v>
      </c>
      <c r="T23" s="399">
        <v>402</v>
      </c>
      <c r="U23" s="399">
        <v>0</v>
      </c>
      <c r="V23" s="399">
        <v>0</v>
      </c>
      <c r="W23" s="399">
        <v>0</v>
      </c>
      <c r="X23" s="399">
        <v>1782</v>
      </c>
    </row>
    <row r="24" spans="1:24" ht="12" customHeight="1" x14ac:dyDescent="0.15">
      <c r="A24" s="414"/>
      <c r="B24" s="437"/>
      <c r="C24" s="412">
        <v>11</v>
      </c>
      <c r="D24" s="328"/>
      <c r="E24" s="607">
        <v>840</v>
      </c>
      <c r="F24" s="607">
        <v>1050</v>
      </c>
      <c r="G24" s="607">
        <v>896.22146827992174</v>
      </c>
      <c r="H24" s="607">
        <v>6865.9</v>
      </c>
      <c r="I24" s="611">
        <v>1050</v>
      </c>
      <c r="J24" s="611">
        <v>1243.2</v>
      </c>
      <c r="K24" s="611">
        <v>1114.6311936936936</v>
      </c>
      <c r="L24" s="607">
        <v>7490.6</v>
      </c>
      <c r="M24" s="607">
        <v>1260</v>
      </c>
      <c r="N24" s="607">
        <v>1470</v>
      </c>
      <c r="O24" s="607">
        <v>1364.2895092862582</v>
      </c>
      <c r="P24" s="607">
        <v>314686.3</v>
      </c>
      <c r="Q24" s="399">
        <v>0</v>
      </c>
      <c r="R24" s="399">
        <v>0</v>
      </c>
      <c r="S24" s="399">
        <v>0</v>
      </c>
      <c r="T24" s="399">
        <v>300</v>
      </c>
      <c r="U24" s="399">
        <v>0</v>
      </c>
      <c r="V24" s="399">
        <v>0</v>
      </c>
      <c r="W24" s="399">
        <v>0</v>
      </c>
      <c r="X24" s="399">
        <v>1510</v>
      </c>
    </row>
    <row r="25" spans="1:24" ht="12" customHeight="1" x14ac:dyDescent="0.15">
      <c r="A25" s="414"/>
      <c r="B25" s="341"/>
      <c r="C25" s="345">
        <v>12</v>
      </c>
      <c r="D25" s="342"/>
      <c r="E25" s="609">
        <v>892.5</v>
      </c>
      <c r="F25" s="609">
        <v>1050</v>
      </c>
      <c r="G25" s="609">
        <v>950.25770487146747</v>
      </c>
      <c r="H25" s="609">
        <v>5334.7</v>
      </c>
      <c r="I25" s="613">
        <v>1071</v>
      </c>
      <c r="J25" s="613">
        <v>1273.6500000000001</v>
      </c>
      <c r="K25" s="613">
        <v>1121.750883659867</v>
      </c>
      <c r="L25" s="609">
        <v>5242.7</v>
      </c>
      <c r="M25" s="609">
        <v>1312.5</v>
      </c>
      <c r="N25" s="609">
        <v>1470</v>
      </c>
      <c r="O25" s="609">
        <v>1375.6584181216767</v>
      </c>
      <c r="P25" s="609">
        <v>366881.9</v>
      </c>
      <c r="Q25" s="507">
        <v>0</v>
      </c>
      <c r="R25" s="507">
        <v>0</v>
      </c>
      <c r="S25" s="507">
        <v>0</v>
      </c>
      <c r="T25" s="507">
        <v>1095</v>
      </c>
      <c r="U25" s="507">
        <v>0</v>
      </c>
      <c r="V25" s="507">
        <v>0</v>
      </c>
      <c r="W25" s="507">
        <v>0</v>
      </c>
      <c r="X25" s="622">
        <v>1060</v>
      </c>
    </row>
    <row r="26" spans="1:24" x14ac:dyDescent="0.15">
      <c r="A26" s="317"/>
      <c r="B26" s="317"/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</row>
  </sheetData>
  <mergeCells count="5">
    <mergeCell ref="E6:H6"/>
    <mergeCell ref="I6:L6"/>
    <mergeCell ref="M6:P6"/>
    <mergeCell ref="Q6:T6"/>
    <mergeCell ref="U6:X6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X48"/>
  <sheetViews>
    <sheetView topLeftCell="A10" zoomScale="75" workbookViewId="0"/>
  </sheetViews>
  <sheetFormatPr defaultColWidth="7.5" defaultRowHeight="12" x14ac:dyDescent="0.15"/>
  <cols>
    <col min="1" max="1" width="1.625" style="317" customWidth="1"/>
    <col min="2" max="2" width="4.125" style="317" customWidth="1"/>
    <col min="3" max="3" width="3.125" style="317" customWidth="1"/>
    <col min="4" max="4" width="2.625" style="317" customWidth="1"/>
    <col min="5" max="7" width="5.875" style="317" customWidth="1"/>
    <col min="8" max="8" width="8.125" style="317" customWidth="1"/>
    <col min="9" max="11" width="5.875" style="317" customWidth="1"/>
    <col min="12" max="12" width="8.125" style="317" customWidth="1"/>
    <col min="13" max="15" width="5.875" style="317" customWidth="1"/>
    <col min="16" max="16" width="8.125" style="317" customWidth="1"/>
    <col min="17" max="19" width="5.875" style="317" customWidth="1"/>
    <col min="20" max="20" width="8.125" style="317" customWidth="1"/>
    <col min="21" max="23" width="5.875" style="317" customWidth="1"/>
    <col min="24" max="24" width="8.125" style="317" customWidth="1"/>
    <col min="25" max="16384" width="7.5" style="317"/>
  </cols>
  <sheetData>
    <row r="3" spans="2:24" x14ac:dyDescent="0.15">
      <c r="B3" s="317" t="s">
        <v>396</v>
      </c>
    </row>
    <row r="4" spans="2:24" ht="11.25" customHeight="1" x14ac:dyDescent="0.15">
      <c r="X4" s="378" t="s">
        <v>245</v>
      </c>
    </row>
    <row r="5" spans="2:24" ht="6" customHeight="1" x14ac:dyDescent="0.15"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0"/>
      <c r="Q5" s="326"/>
      <c r="R5" s="320"/>
    </row>
    <row r="6" spans="2:24" ht="13.5" customHeight="1" x14ac:dyDescent="0.15">
      <c r="B6" s="595"/>
      <c r="C6" s="535" t="s">
        <v>118</v>
      </c>
      <c r="D6" s="536"/>
      <c r="E6" s="749" t="s">
        <v>119</v>
      </c>
      <c r="F6" s="750"/>
      <c r="G6" s="750"/>
      <c r="H6" s="751"/>
      <c r="I6" s="749" t="s">
        <v>120</v>
      </c>
      <c r="J6" s="750"/>
      <c r="K6" s="750"/>
      <c r="L6" s="751"/>
      <c r="M6" s="749" t="s">
        <v>121</v>
      </c>
      <c r="N6" s="750"/>
      <c r="O6" s="750"/>
      <c r="P6" s="751"/>
      <c r="Q6" s="749" t="s">
        <v>123</v>
      </c>
      <c r="R6" s="750"/>
      <c r="S6" s="750"/>
      <c r="T6" s="751"/>
      <c r="U6" s="749" t="s">
        <v>130</v>
      </c>
      <c r="V6" s="750"/>
      <c r="W6" s="750"/>
      <c r="X6" s="751"/>
    </row>
    <row r="7" spans="2:24" x14ac:dyDescent="0.15">
      <c r="B7" s="599" t="s">
        <v>124</v>
      </c>
      <c r="C7" s="430"/>
      <c r="D7" s="600"/>
      <c r="E7" s="338" t="s">
        <v>125</v>
      </c>
      <c r="F7" s="339" t="s">
        <v>126</v>
      </c>
      <c r="G7" s="340" t="s">
        <v>127</v>
      </c>
      <c r="H7" s="339" t="s">
        <v>128</v>
      </c>
      <c r="I7" s="338" t="s">
        <v>125</v>
      </c>
      <c r="J7" s="339" t="s">
        <v>126</v>
      </c>
      <c r="K7" s="340" t="s">
        <v>127</v>
      </c>
      <c r="L7" s="339" t="s">
        <v>128</v>
      </c>
      <c r="M7" s="338" t="s">
        <v>125</v>
      </c>
      <c r="N7" s="339" t="s">
        <v>126</v>
      </c>
      <c r="O7" s="340" t="s">
        <v>127</v>
      </c>
      <c r="P7" s="339" t="s">
        <v>128</v>
      </c>
      <c r="Q7" s="338" t="s">
        <v>125</v>
      </c>
      <c r="R7" s="339" t="s">
        <v>126</v>
      </c>
      <c r="S7" s="340" t="s">
        <v>127</v>
      </c>
      <c r="T7" s="339" t="s">
        <v>128</v>
      </c>
      <c r="U7" s="338" t="s">
        <v>125</v>
      </c>
      <c r="V7" s="339" t="s">
        <v>126</v>
      </c>
      <c r="W7" s="340" t="s">
        <v>127</v>
      </c>
      <c r="X7" s="339" t="s">
        <v>128</v>
      </c>
    </row>
    <row r="8" spans="2:24" x14ac:dyDescent="0.15">
      <c r="B8" s="601"/>
      <c r="C8" s="416"/>
      <c r="D8" s="416"/>
      <c r="E8" s="343"/>
      <c r="F8" s="344"/>
      <c r="G8" s="345" t="s">
        <v>129</v>
      </c>
      <c r="H8" s="344"/>
      <c r="I8" s="343"/>
      <c r="J8" s="344"/>
      <c r="K8" s="345" t="s">
        <v>129</v>
      </c>
      <c r="L8" s="344"/>
      <c r="M8" s="343"/>
      <c r="N8" s="344"/>
      <c r="O8" s="345" t="s">
        <v>129</v>
      </c>
      <c r="P8" s="344"/>
      <c r="Q8" s="343"/>
      <c r="R8" s="344"/>
      <c r="S8" s="345" t="s">
        <v>129</v>
      </c>
      <c r="T8" s="344"/>
      <c r="U8" s="343"/>
      <c r="V8" s="344"/>
      <c r="W8" s="345" t="s">
        <v>129</v>
      </c>
      <c r="X8" s="344"/>
    </row>
    <row r="9" spans="2:24" s="414" customFormat="1" ht="14.1" customHeight="1" x14ac:dyDescent="0.15">
      <c r="B9" s="595" t="s">
        <v>95</v>
      </c>
      <c r="C9" s="602">
        <v>18</v>
      </c>
      <c r="D9" s="603" t="s">
        <v>96</v>
      </c>
      <c r="E9" s="595">
        <v>2520</v>
      </c>
      <c r="F9" s="604">
        <v>3465</v>
      </c>
      <c r="G9" s="605">
        <v>2933</v>
      </c>
      <c r="H9" s="604">
        <v>36657</v>
      </c>
      <c r="I9" s="595">
        <v>1680</v>
      </c>
      <c r="J9" s="604">
        <v>2205</v>
      </c>
      <c r="K9" s="605">
        <v>1873</v>
      </c>
      <c r="L9" s="604">
        <v>33225</v>
      </c>
      <c r="M9" s="595">
        <v>1365</v>
      </c>
      <c r="N9" s="604">
        <v>1944</v>
      </c>
      <c r="O9" s="605">
        <v>1619</v>
      </c>
      <c r="P9" s="604">
        <v>36035</v>
      </c>
      <c r="Q9" s="595">
        <v>5250</v>
      </c>
      <c r="R9" s="604">
        <v>5775</v>
      </c>
      <c r="S9" s="605">
        <v>5457</v>
      </c>
      <c r="T9" s="604">
        <v>13649</v>
      </c>
      <c r="U9" s="595">
        <v>4305</v>
      </c>
      <c r="V9" s="604">
        <v>5408</v>
      </c>
      <c r="W9" s="605">
        <v>4654</v>
      </c>
      <c r="X9" s="604">
        <v>24876</v>
      </c>
    </row>
    <row r="10" spans="2:24" s="414" customFormat="1" ht="14.1" customHeight="1" x14ac:dyDescent="0.15">
      <c r="B10" s="435"/>
      <c r="C10" s="372">
        <v>19</v>
      </c>
      <c r="D10" s="371"/>
      <c r="E10" s="435">
        <v>2205</v>
      </c>
      <c r="F10" s="607">
        <v>3360</v>
      </c>
      <c r="G10" s="371">
        <v>2695</v>
      </c>
      <c r="H10" s="607">
        <v>80259</v>
      </c>
      <c r="I10" s="435">
        <v>1628</v>
      </c>
      <c r="J10" s="607">
        <v>2271</v>
      </c>
      <c r="K10" s="371">
        <v>1850</v>
      </c>
      <c r="L10" s="607">
        <v>59037</v>
      </c>
      <c r="M10" s="435">
        <v>1313</v>
      </c>
      <c r="N10" s="607">
        <v>1993</v>
      </c>
      <c r="O10" s="371">
        <v>1586</v>
      </c>
      <c r="P10" s="607">
        <v>57590</v>
      </c>
      <c r="Q10" s="435">
        <v>5250</v>
      </c>
      <c r="R10" s="607">
        <v>6090</v>
      </c>
      <c r="S10" s="371">
        <v>5487</v>
      </c>
      <c r="T10" s="607">
        <v>18955</v>
      </c>
      <c r="U10" s="435">
        <v>4515</v>
      </c>
      <c r="V10" s="607">
        <v>5460</v>
      </c>
      <c r="W10" s="371">
        <v>4812</v>
      </c>
      <c r="X10" s="607">
        <v>38905</v>
      </c>
    </row>
    <row r="11" spans="2:24" s="414" customFormat="1" ht="14.1" customHeight="1" x14ac:dyDescent="0.15">
      <c r="B11" s="435"/>
      <c r="C11" s="372">
        <v>20</v>
      </c>
      <c r="D11" s="371"/>
      <c r="E11" s="435">
        <v>1890</v>
      </c>
      <c r="F11" s="607">
        <v>3150</v>
      </c>
      <c r="G11" s="371">
        <v>2436</v>
      </c>
      <c r="H11" s="607">
        <v>99444</v>
      </c>
      <c r="I11" s="435">
        <v>1418</v>
      </c>
      <c r="J11" s="607">
        <v>2100</v>
      </c>
      <c r="K11" s="371">
        <v>1735</v>
      </c>
      <c r="L11" s="607">
        <v>63158</v>
      </c>
      <c r="M11" s="435">
        <v>945</v>
      </c>
      <c r="N11" s="607">
        <v>1785</v>
      </c>
      <c r="O11" s="371">
        <v>1383</v>
      </c>
      <c r="P11" s="607">
        <v>43214</v>
      </c>
      <c r="Q11" s="435">
        <v>4410</v>
      </c>
      <c r="R11" s="607">
        <v>6000</v>
      </c>
      <c r="S11" s="371">
        <v>5177</v>
      </c>
      <c r="T11" s="607">
        <v>21532</v>
      </c>
      <c r="U11" s="435">
        <v>3645</v>
      </c>
      <c r="V11" s="607">
        <v>5040</v>
      </c>
      <c r="W11" s="371">
        <v>4299</v>
      </c>
      <c r="X11" s="607">
        <v>46487</v>
      </c>
    </row>
    <row r="12" spans="2:24" s="414" customFormat="1" ht="14.1" customHeight="1" x14ac:dyDescent="0.15">
      <c r="B12" s="601"/>
      <c r="C12" s="608">
        <v>21</v>
      </c>
      <c r="D12" s="416"/>
      <c r="E12" s="601">
        <v>1575</v>
      </c>
      <c r="F12" s="609">
        <v>2940</v>
      </c>
      <c r="G12" s="416">
        <v>2252</v>
      </c>
      <c r="H12" s="609">
        <v>98251</v>
      </c>
      <c r="I12" s="601">
        <v>1260</v>
      </c>
      <c r="J12" s="609">
        <v>2039</v>
      </c>
      <c r="K12" s="416">
        <v>1651</v>
      </c>
      <c r="L12" s="609">
        <v>67030</v>
      </c>
      <c r="M12" s="601">
        <v>998</v>
      </c>
      <c r="N12" s="609">
        <v>1733</v>
      </c>
      <c r="O12" s="416">
        <v>1290</v>
      </c>
      <c r="P12" s="609">
        <v>58409</v>
      </c>
      <c r="Q12" s="601">
        <v>3675</v>
      </c>
      <c r="R12" s="609">
        <v>5565</v>
      </c>
      <c r="S12" s="416">
        <v>4338</v>
      </c>
      <c r="T12" s="609">
        <v>23962</v>
      </c>
      <c r="U12" s="601">
        <v>2940</v>
      </c>
      <c r="V12" s="609">
        <v>4725</v>
      </c>
      <c r="W12" s="416">
        <v>3878</v>
      </c>
      <c r="X12" s="609">
        <v>47369</v>
      </c>
    </row>
    <row r="13" spans="2:24" s="414" customFormat="1" ht="14.1" customHeight="1" x14ac:dyDescent="0.15">
      <c r="B13" s="437"/>
      <c r="C13" s="412">
        <v>12</v>
      </c>
      <c r="D13" s="328"/>
      <c r="E13" s="435">
        <v>2310</v>
      </c>
      <c r="F13" s="607">
        <v>2940</v>
      </c>
      <c r="G13" s="371">
        <v>2560</v>
      </c>
      <c r="H13" s="607">
        <v>12032</v>
      </c>
      <c r="I13" s="610">
        <v>1523</v>
      </c>
      <c r="J13" s="611">
        <v>1995</v>
      </c>
      <c r="K13" s="431">
        <v>1713</v>
      </c>
      <c r="L13" s="607">
        <v>5597</v>
      </c>
      <c r="M13" s="435">
        <v>998</v>
      </c>
      <c r="N13" s="607">
        <v>1365</v>
      </c>
      <c r="O13" s="371">
        <v>1129</v>
      </c>
      <c r="P13" s="607">
        <v>7057</v>
      </c>
      <c r="Q13" s="435">
        <v>4410</v>
      </c>
      <c r="R13" s="607">
        <v>5040</v>
      </c>
      <c r="S13" s="371">
        <v>4550</v>
      </c>
      <c r="T13" s="607">
        <v>2813</v>
      </c>
      <c r="U13" s="610">
        <v>3465</v>
      </c>
      <c r="V13" s="611">
        <v>4463</v>
      </c>
      <c r="W13" s="431">
        <v>4033</v>
      </c>
      <c r="X13" s="607">
        <v>6572</v>
      </c>
    </row>
    <row r="14" spans="2:24" s="414" customFormat="1" ht="14.1" customHeight="1" x14ac:dyDescent="0.15">
      <c r="B14" s="437" t="s">
        <v>99</v>
      </c>
      <c r="C14" s="412">
        <v>1</v>
      </c>
      <c r="D14" s="328" t="s">
        <v>2</v>
      </c>
      <c r="E14" s="435">
        <v>2100</v>
      </c>
      <c r="F14" s="607">
        <v>2678</v>
      </c>
      <c r="G14" s="371">
        <v>2424</v>
      </c>
      <c r="H14" s="607">
        <v>8958</v>
      </c>
      <c r="I14" s="435">
        <v>1470</v>
      </c>
      <c r="J14" s="607">
        <v>1890</v>
      </c>
      <c r="K14" s="371">
        <v>1690</v>
      </c>
      <c r="L14" s="607">
        <v>3047</v>
      </c>
      <c r="M14" s="435">
        <v>945</v>
      </c>
      <c r="N14" s="607">
        <v>1365</v>
      </c>
      <c r="O14" s="371">
        <v>1127</v>
      </c>
      <c r="P14" s="607">
        <v>4352</v>
      </c>
      <c r="Q14" s="610">
        <v>4200</v>
      </c>
      <c r="R14" s="611">
        <v>4830</v>
      </c>
      <c r="S14" s="431">
        <v>4481</v>
      </c>
      <c r="T14" s="607">
        <v>1186</v>
      </c>
      <c r="U14" s="610">
        <v>3380</v>
      </c>
      <c r="V14" s="611">
        <v>4095</v>
      </c>
      <c r="W14" s="431">
        <v>3823</v>
      </c>
      <c r="X14" s="607">
        <v>2912</v>
      </c>
    </row>
    <row r="15" spans="2:24" s="414" customFormat="1" ht="14.1" customHeight="1" x14ac:dyDescent="0.15">
      <c r="B15" s="437"/>
      <c r="C15" s="412">
        <v>2</v>
      </c>
      <c r="D15" s="328"/>
      <c r="E15" s="435">
        <v>1890</v>
      </c>
      <c r="F15" s="607">
        <v>2625</v>
      </c>
      <c r="G15" s="371">
        <v>2188</v>
      </c>
      <c r="H15" s="607">
        <v>8622</v>
      </c>
      <c r="I15" s="435">
        <v>1260</v>
      </c>
      <c r="J15" s="607">
        <v>1890</v>
      </c>
      <c r="K15" s="371">
        <v>1627</v>
      </c>
      <c r="L15" s="607">
        <v>5457</v>
      </c>
      <c r="M15" s="435">
        <v>1050</v>
      </c>
      <c r="N15" s="607">
        <v>1575</v>
      </c>
      <c r="O15" s="371">
        <v>1249</v>
      </c>
      <c r="P15" s="607">
        <v>6031</v>
      </c>
      <c r="Q15" s="610">
        <v>4200</v>
      </c>
      <c r="R15" s="611">
        <v>5040</v>
      </c>
      <c r="S15" s="431">
        <v>4534</v>
      </c>
      <c r="T15" s="611">
        <v>1850</v>
      </c>
      <c r="U15" s="610">
        <v>3465</v>
      </c>
      <c r="V15" s="611">
        <v>4095</v>
      </c>
      <c r="W15" s="431">
        <v>3862</v>
      </c>
      <c r="X15" s="607">
        <v>3055</v>
      </c>
    </row>
    <row r="16" spans="2:24" s="414" customFormat="1" ht="14.1" customHeight="1" x14ac:dyDescent="0.15">
      <c r="B16" s="437"/>
      <c r="C16" s="412">
        <v>3</v>
      </c>
      <c r="D16" s="328"/>
      <c r="E16" s="435">
        <v>1890</v>
      </c>
      <c r="F16" s="607">
        <v>2363</v>
      </c>
      <c r="G16" s="371">
        <v>2124</v>
      </c>
      <c r="H16" s="607">
        <v>12751</v>
      </c>
      <c r="I16" s="610">
        <v>1470</v>
      </c>
      <c r="J16" s="611">
        <v>1890</v>
      </c>
      <c r="K16" s="431">
        <v>1626</v>
      </c>
      <c r="L16" s="607">
        <v>4633</v>
      </c>
      <c r="M16" s="435">
        <v>1218</v>
      </c>
      <c r="N16" s="607">
        <v>1523</v>
      </c>
      <c r="O16" s="371">
        <v>1283</v>
      </c>
      <c r="P16" s="607">
        <v>6042</v>
      </c>
      <c r="Q16" s="610">
        <v>4095</v>
      </c>
      <c r="R16" s="611">
        <v>4725</v>
      </c>
      <c r="S16" s="431">
        <v>4341</v>
      </c>
      <c r="T16" s="611">
        <v>2530</v>
      </c>
      <c r="U16" s="610">
        <v>3549</v>
      </c>
      <c r="V16" s="611">
        <v>4095</v>
      </c>
      <c r="W16" s="431">
        <v>3874</v>
      </c>
      <c r="X16" s="611">
        <v>4288</v>
      </c>
    </row>
    <row r="17" spans="2:24" s="414" customFormat="1" ht="14.1" customHeight="1" x14ac:dyDescent="0.15">
      <c r="B17" s="437"/>
      <c r="C17" s="412">
        <v>4</v>
      </c>
      <c r="D17" s="328"/>
      <c r="E17" s="435">
        <v>1838</v>
      </c>
      <c r="F17" s="607">
        <v>2415</v>
      </c>
      <c r="G17" s="371">
        <v>2121</v>
      </c>
      <c r="H17" s="607">
        <v>10924</v>
      </c>
      <c r="I17" s="435">
        <v>1470</v>
      </c>
      <c r="J17" s="607">
        <v>1890</v>
      </c>
      <c r="K17" s="371">
        <v>1594</v>
      </c>
      <c r="L17" s="607">
        <v>4604</v>
      </c>
      <c r="M17" s="435">
        <v>1208</v>
      </c>
      <c r="N17" s="607">
        <v>1628</v>
      </c>
      <c r="O17" s="371">
        <v>1335</v>
      </c>
      <c r="P17" s="607">
        <v>8346</v>
      </c>
      <c r="Q17" s="610">
        <v>4095</v>
      </c>
      <c r="R17" s="611">
        <v>5040</v>
      </c>
      <c r="S17" s="431">
        <v>4301</v>
      </c>
      <c r="T17" s="611">
        <v>2525</v>
      </c>
      <c r="U17" s="610">
        <v>3360</v>
      </c>
      <c r="V17" s="611">
        <v>4095</v>
      </c>
      <c r="W17" s="431">
        <v>3843</v>
      </c>
      <c r="X17" s="611">
        <v>4832</v>
      </c>
    </row>
    <row r="18" spans="2:24" s="414" customFormat="1" ht="14.1" customHeight="1" x14ac:dyDescent="0.15">
      <c r="B18" s="437"/>
      <c r="C18" s="412">
        <v>5</v>
      </c>
      <c r="D18" s="328"/>
      <c r="E18" s="435">
        <v>1817</v>
      </c>
      <c r="F18" s="607">
        <v>2436</v>
      </c>
      <c r="G18" s="371">
        <v>2187</v>
      </c>
      <c r="H18" s="607">
        <v>10987</v>
      </c>
      <c r="I18" s="435">
        <v>1365</v>
      </c>
      <c r="J18" s="607">
        <v>1785</v>
      </c>
      <c r="K18" s="371">
        <v>1619</v>
      </c>
      <c r="L18" s="607">
        <v>4013</v>
      </c>
      <c r="M18" s="435">
        <v>1260</v>
      </c>
      <c r="N18" s="607">
        <v>1711</v>
      </c>
      <c r="O18" s="371">
        <v>1472</v>
      </c>
      <c r="P18" s="607">
        <v>6089</v>
      </c>
      <c r="Q18" s="610">
        <v>4095</v>
      </c>
      <c r="R18" s="611">
        <v>5040</v>
      </c>
      <c r="S18" s="431">
        <v>4383</v>
      </c>
      <c r="T18" s="611">
        <v>2195</v>
      </c>
      <c r="U18" s="610">
        <v>3465</v>
      </c>
      <c r="V18" s="611">
        <v>4200</v>
      </c>
      <c r="W18" s="431">
        <v>3912</v>
      </c>
      <c r="X18" s="611">
        <v>3961</v>
      </c>
    </row>
    <row r="19" spans="2:24" s="414" customFormat="1" ht="14.1" customHeight="1" x14ac:dyDescent="0.15">
      <c r="B19" s="437"/>
      <c r="C19" s="412">
        <v>6</v>
      </c>
      <c r="D19" s="328"/>
      <c r="E19" s="435">
        <v>1890</v>
      </c>
      <c r="F19" s="607">
        <v>2415</v>
      </c>
      <c r="G19" s="371">
        <v>2139</v>
      </c>
      <c r="H19" s="607">
        <v>10245</v>
      </c>
      <c r="I19" s="435">
        <v>1418</v>
      </c>
      <c r="J19" s="607">
        <v>1838</v>
      </c>
      <c r="K19" s="371">
        <v>1610</v>
      </c>
      <c r="L19" s="607">
        <v>3830</v>
      </c>
      <c r="M19" s="435">
        <v>1208</v>
      </c>
      <c r="N19" s="607">
        <v>1628</v>
      </c>
      <c r="O19" s="371">
        <v>1383</v>
      </c>
      <c r="P19" s="607">
        <v>4672</v>
      </c>
      <c r="Q19" s="610">
        <v>4095</v>
      </c>
      <c r="R19" s="611">
        <v>5040</v>
      </c>
      <c r="S19" s="431">
        <v>4394</v>
      </c>
      <c r="T19" s="611">
        <v>1721</v>
      </c>
      <c r="U19" s="610">
        <v>3413</v>
      </c>
      <c r="V19" s="611">
        <v>4179</v>
      </c>
      <c r="W19" s="431">
        <v>3785</v>
      </c>
      <c r="X19" s="611">
        <v>2796</v>
      </c>
    </row>
    <row r="20" spans="2:24" s="414" customFormat="1" ht="14.1" customHeight="1" x14ac:dyDescent="0.15">
      <c r="B20" s="437"/>
      <c r="C20" s="412">
        <v>7</v>
      </c>
      <c r="D20" s="328"/>
      <c r="E20" s="435">
        <v>1838</v>
      </c>
      <c r="F20" s="607">
        <v>2310</v>
      </c>
      <c r="G20" s="371">
        <v>2142</v>
      </c>
      <c r="H20" s="607">
        <v>8270</v>
      </c>
      <c r="I20" s="435">
        <v>1343</v>
      </c>
      <c r="J20" s="607">
        <v>1785</v>
      </c>
      <c r="K20" s="371">
        <v>1555</v>
      </c>
      <c r="L20" s="607">
        <v>3180</v>
      </c>
      <c r="M20" s="435">
        <v>1260</v>
      </c>
      <c r="N20" s="607">
        <v>1691</v>
      </c>
      <c r="O20" s="371">
        <v>1396</v>
      </c>
      <c r="P20" s="607">
        <v>4573</v>
      </c>
      <c r="Q20" s="610">
        <v>3990</v>
      </c>
      <c r="R20" s="611">
        <v>5040</v>
      </c>
      <c r="S20" s="431">
        <v>4300</v>
      </c>
      <c r="T20" s="611">
        <v>1147</v>
      </c>
      <c r="U20" s="610">
        <v>3395</v>
      </c>
      <c r="V20" s="611">
        <v>4095</v>
      </c>
      <c r="W20" s="431">
        <v>3833</v>
      </c>
      <c r="X20" s="611">
        <v>2355</v>
      </c>
    </row>
    <row r="21" spans="2:24" s="414" customFormat="1" ht="14.1" customHeight="1" x14ac:dyDescent="0.15">
      <c r="B21" s="437"/>
      <c r="C21" s="412">
        <v>8</v>
      </c>
      <c r="D21" s="328"/>
      <c r="E21" s="435">
        <v>1890</v>
      </c>
      <c r="F21" s="607">
        <v>2415</v>
      </c>
      <c r="G21" s="371">
        <v>2188</v>
      </c>
      <c r="H21" s="607">
        <v>11229</v>
      </c>
      <c r="I21" s="435">
        <v>1365</v>
      </c>
      <c r="J21" s="607">
        <v>1890</v>
      </c>
      <c r="K21" s="371">
        <v>1585</v>
      </c>
      <c r="L21" s="607">
        <v>4308</v>
      </c>
      <c r="M21" s="435">
        <v>1260</v>
      </c>
      <c r="N21" s="607">
        <v>1575</v>
      </c>
      <c r="O21" s="371">
        <v>1348</v>
      </c>
      <c r="P21" s="607">
        <v>7127</v>
      </c>
      <c r="Q21" s="435">
        <v>4095</v>
      </c>
      <c r="R21" s="607">
        <v>5040</v>
      </c>
      <c r="S21" s="371">
        <v>4395</v>
      </c>
      <c r="T21" s="607">
        <v>1673</v>
      </c>
      <c r="U21" s="610">
        <v>3339</v>
      </c>
      <c r="V21" s="611">
        <v>4095</v>
      </c>
      <c r="W21" s="431">
        <v>3767</v>
      </c>
      <c r="X21" s="607">
        <v>3164</v>
      </c>
    </row>
    <row r="22" spans="2:24" s="414" customFormat="1" ht="14.1" customHeight="1" x14ac:dyDescent="0.15">
      <c r="B22" s="437"/>
      <c r="C22" s="412">
        <v>9</v>
      </c>
      <c r="D22" s="328"/>
      <c r="E22" s="607">
        <v>2310</v>
      </c>
      <c r="F22" s="612">
        <v>2678</v>
      </c>
      <c r="G22" s="371">
        <v>2352</v>
      </c>
      <c r="H22" s="607">
        <v>7981</v>
      </c>
      <c r="I22" s="435">
        <v>1523</v>
      </c>
      <c r="J22" s="607">
        <v>1995</v>
      </c>
      <c r="K22" s="371">
        <v>1747</v>
      </c>
      <c r="L22" s="607">
        <v>5005</v>
      </c>
      <c r="M22" s="435">
        <v>1313</v>
      </c>
      <c r="N22" s="607">
        <v>1595</v>
      </c>
      <c r="O22" s="371">
        <v>1393</v>
      </c>
      <c r="P22" s="607">
        <v>5274</v>
      </c>
      <c r="Q22" s="435">
        <v>4200</v>
      </c>
      <c r="R22" s="607">
        <v>5040</v>
      </c>
      <c r="S22" s="371">
        <v>4400</v>
      </c>
      <c r="T22" s="607">
        <v>1543</v>
      </c>
      <c r="U22" s="610">
        <v>3360</v>
      </c>
      <c r="V22" s="611">
        <v>4095</v>
      </c>
      <c r="W22" s="431">
        <v>3871</v>
      </c>
      <c r="X22" s="607">
        <v>2918</v>
      </c>
    </row>
    <row r="23" spans="2:24" s="414" customFormat="1" ht="14.1" customHeight="1" x14ac:dyDescent="0.15">
      <c r="B23" s="437"/>
      <c r="C23" s="412">
        <v>10</v>
      </c>
      <c r="D23" s="328"/>
      <c r="E23" s="607">
        <v>2362.5</v>
      </c>
      <c r="F23" s="607">
        <v>2835</v>
      </c>
      <c r="G23" s="607">
        <v>2501.8708036345829</v>
      </c>
      <c r="H23" s="607">
        <v>14746.4</v>
      </c>
      <c r="I23" s="607">
        <v>1522.5</v>
      </c>
      <c r="J23" s="607">
        <v>2042.25</v>
      </c>
      <c r="K23" s="607">
        <v>1687.8518018224274</v>
      </c>
      <c r="L23" s="607">
        <v>3166.6</v>
      </c>
      <c r="M23" s="607">
        <v>1155</v>
      </c>
      <c r="N23" s="607">
        <v>1647.45</v>
      </c>
      <c r="O23" s="607">
        <v>1336.3613016162296</v>
      </c>
      <c r="P23" s="607">
        <v>5331.1</v>
      </c>
      <c r="Q23" s="607">
        <v>4200</v>
      </c>
      <c r="R23" s="607">
        <v>5040</v>
      </c>
      <c r="S23" s="607">
        <v>4426.358818770228</v>
      </c>
      <c r="T23" s="607">
        <v>1665.3</v>
      </c>
      <c r="U23" s="611">
        <v>3570</v>
      </c>
      <c r="V23" s="611">
        <v>4410</v>
      </c>
      <c r="W23" s="611">
        <v>3971.3553820870993</v>
      </c>
      <c r="X23" s="607">
        <v>1800.1</v>
      </c>
    </row>
    <row r="24" spans="2:24" s="414" customFormat="1" ht="14.1" customHeight="1" x14ac:dyDescent="0.15">
      <c r="B24" s="437"/>
      <c r="C24" s="412">
        <v>11</v>
      </c>
      <c r="D24" s="328"/>
      <c r="E24" s="607">
        <v>2415</v>
      </c>
      <c r="F24" s="607">
        <v>2940</v>
      </c>
      <c r="G24" s="607">
        <v>2568.1036447693796</v>
      </c>
      <c r="H24" s="607">
        <v>11598.8</v>
      </c>
      <c r="I24" s="607">
        <v>1575</v>
      </c>
      <c r="J24" s="607">
        <v>2040.15</v>
      </c>
      <c r="K24" s="607">
        <v>1763.5299585001108</v>
      </c>
      <c r="L24" s="607">
        <v>4340.7</v>
      </c>
      <c r="M24" s="607">
        <v>1155</v>
      </c>
      <c r="N24" s="607">
        <v>1470</v>
      </c>
      <c r="O24" s="607">
        <v>1338.0428400637616</v>
      </c>
      <c r="P24" s="607">
        <v>5916.7</v>
      </c>
      <c r="Q24" s="607">
        <v>4515</v>
      </c>
      <c r="R24" s="607">
        <v>5145</v>
      </c>
      <c r="S24" s="607">
        <v>4621.0206480304978</v>
      </c>
      <c r="T24" s="607">
        <v>2192.8000000000002</v>
      </c>
      <c r="U24" s="611">
        <v>3517.5</v>
      </c>
      <c r="V24" s="611">
        <v>4410</v>
      </c>
      <c r="W24" s="611">
        <v>3980.1696042955523</v>
      </c>
      <c r="X24" s="612">
        <v>4349.3</v>
      </c>
    </row>
    <row r="25" spans="2:24" s="414" customFormat="1" ht="14.1" customHeight="1" x14ac:dyDescent="0.15">
      <c r="B25" s="341"/>
      <c r="C25" s="345">
        <v>12</v>
      </c>
      <c r="D25" s="342"/>
      <c r="E25" s="609">
        <v>2520</v>
      </c>
      <c r="F25" s="609">
        <v>3150</v>
      </c>
      <c r="G25" s="609">
        <v>2775.3577842219283</v>
      </c>
      <c r="H25" s="609">
        <v>13153.1</v>
      </c>
      <c r="I25" s="609">
        <v>1627.5</v>
      </c>
      <c r="J25" s="609">
        <v>2100</v>
      </c>
      <c r="K25" s="609">
        <v>1849.3188767123288</v>
      </c>
      <c r="L25" s="609">
        <v>6729</v>
      </c>
      <c r="M25" s="609">
        <v>1155</v>
      </c>
      <c r="N25" s="609">
        <v>1522.5</v>
      </c>
      <c r="O25" s="609">
        <v>1346.7825362642723</v>
      </c>
      <c r="P25" s="609">
        <v>6027</v>
      </c>
      <c r="Q25" s="609">
        <v>4620</v>
      </c>
      <c r="R25" s="609">
        <v>5145</v>
      </c>
      <c r="S25" s="609">
        <v>4724.0538581046094</v>
      </c>
      <c r="T25" s="609">
        <v>2437</v>
      </c>
      <c r="U25" s="613">
        <v>3990</v>
      </c>
      <c r="V25" s="613">
        <v>4672.5</v>
      </c>
      <c r="W25" s="613">
        <v>4211.3933513513512</v>
      </c>
      <c r="X25" s="614">
        <v>4735.3</v>
      </c>
    </row>
    <row r="26" spans="2:24" x14ac:dyDescent="0.15">
      <c r="B26" s="435"/>
      <c r="C26" s="588" t="s">
        <v>118</v>
      </c>
      <c r="D26" s="589"/>
      <c r="E26" s="752" t="s">
        <v>132</v>
      </c>
      <c r="F26" s="753"/>
      <c r="G26" s="753"/>
      <c r="H26" s="754"/>
      <c r="I26" s="752" t="s">
        <v>133</v>
      </c>
      <c r="J26" s="753"/>
      <c r="K26" s="753"/>
      <c r="L26" s="754"/>
      <c r="M26" s="752" t="s">
        <v>134</v>
      </c>
      <c r="N26" s="753"/>
      <c r="O26" s="753"/>
      <c r="P26" s="754"/>
      <c r="Q26" s="755" t="s">
        <v>139</v>
      </c>
      <c r="R26" s="756"/>
      <c r="S26" s="756"/>
      <c r="T26" s="757"/>
      <c r="U26" s="755" t="s">
        <v>140</v>
      </c>
      <c r="V26" s="756"/>
      <c r="W26" s="756"/>
      <c r="X26" s="757"/>
    </row>
    <row r="27" spans="2:24" x14ac:dyDescent="0.15">
      <c r="B27" s="599" t="s">
        <v>124</v>
      </c>
      <c r="C27" s="430"/>
      <c r="D27" s="600"/>
      <c r="E27" s="338" t="s">
        <v>125</v>
      </c>
      <c r="F27" s="339" t="s">
        <v>126</v>
      </c>
      <c r="G27" s="340" t="s">
        <v>127</v>
      </c>
      <c r="H27" s="339" t="s">
        <v>128</v>
      </c>
      <c r="I27" s="338" t="s">
        <v>125</v>
      </c>
      <c r="J27" s="339" t="s">
        <v>126</v>
      </c>
      <c r="K27" s="340" t="s">
        <v>127</v>
      </c>
      <c r="L27" s="339" t="s">
        <v>128</v>
      </c>
      <c r="M27" s="338" t="s">
        <v>125</v>
      </c>
      <c r="N27" s="339" t="s">
        <v>126</v>
      </c>
      <c r="O27" s="340" t="s">
        <v>127</v>
      </c>
      <c r="P27" s="339" t="s">
        <v>128</v>
      </c>
      <c r="Q27" s="338" t="s">
        <v>125</v>
      </c>
      <c r="R27" s="339" t="s">
        <v>126</v>
      </c>
      <c r="S27" s="340" t="s">
        <v>127</v>
      </c>
      <c r="T27" s="339" t="s">
        <v>128</v>
      </c>
      <c r="U27" s="338" t="s">
        <v>125</v>
      </c>
      <c r="V27" s="339" t="s">
        <v>126</v>
      </c>
      <c r="W27" s="340" t="s">
        <v>127</v>
      </c>
      <c r="X27" s="339" t="s">
        <v>128</v>
      </c>
    </row>
    <row r="28" spans="2:24" x14ac:dyDescent="0.15">
      <c r="B28" s="601"/>
      <c r="C28" s="416"/>
      <c r="D28" s="416"/>
      <c r="E28" s="343"/>
      <c r="F28" s="344"/>
      <c r="G28" s="345" t="s">
        <v>129</v>
      </c>
      <c r="H28" s="344"/>
      <c r="I28" s="343"/>
      <c r="J28" s="344"/>
      <c r="K28" s="345" t="s">
        <v>129</v>
      </c>
      <c r="L28" s="344"/>
      <c r="M28" s="343"/>
      <c r="N28" s="344"/>
      <c r="O28" s="345" t="s">
        <v>129</v>
      </c>
      <c r="P28" s="344"/>
      <c r="Q28" s="343"/>
      <c r="R28" s="344"/>
      <c r="S28" s="345" t="s">
        <v>129</v>
      </c>
      <c r="T28" s="344"/>
      <c r="U28" s="343"/>
      <c r="V28" s="344"/>
      <c r="W28" s="345" t="s">
        <v>129</v>
      </c>
      <c r="X28" s="344"/>
    </row>
    <row r="29" spans="2:24" x14ac:dyDescent="0.15">
      <c r="B29" s="595" t="s">
        <v>95</v>
      </c>
      <c r="C29" s="602">
        <v>18</v>
      </c>
      <c r="D29" s="603" t="s">
        <v>96</v>
      </c>
      <c r="E29" s="595">
        <v>1260</v>
      </c>
      <c r="F29" s="604">
        <v>1865</v>
      </c>
      <c r="G29" s="605">
        <v>1629</v>
      </c>
      <c r="H29" s="604">
        <v>24016</v>
      </c>
      <c r="I29" s="595">
        <v>1680</v>
      </c>
      <c r="J29" s="604">
        <v>2001</v>
      </c>
      <c r="K29" s="605">
        <v>1809</v>
      </c>
      <c r="L29" s="604">
        <v>13912</v>
      </c>
      <c r="M29" s="595">
        <v>1838</v>
      </c>
      <c r="N29" s="604">
        <v>2100</v>
      </c>
      <c r="O29" s="605">
        <v>1936</v>
      </c>
      <c r="P29" s="604">
        <v>13605</v>
      </c>
      <c r="Q29" s="595">
        <v>1838</v>
      </c>
      <c r="R29" s="604">
        <v>2146</v>
      </c>
      <c r="S29" s="605">
        <v>1910</v>
      </c>
      <c r="T29" s="604">
        <v>21091</v>
      </c>
      <c r="U29" s="595">
        <v>1575</v>
      </c>
      <c r="V29" s="604">
        <v>1890</v>
      </c>
      <c r="W29" s="605">
        <v>1702</v>
      </c>
      <c r="X29" s="604">
        <v>17966</v>
      </c>
    </row>
    <row r="30" spans="2:24" x14ac:dyDescent="0.15">
      <c r="B30" s="435"/>
      <c r="C30" s="372">
        <v>19</v>
      </c>
      <c r="D30" s="371"/>
      <c r="E30" s="435">
        <v>1155</v>
      </c>
      <c r="F30" s="607">
        <v>1864</v>
      </c>
      <c r="G30" s="371">
        <v>1445</v>
      </c>
      <c r="H30" s="607">
        <v>157364</v>
      </c>
      <c r="I30" s="435">
        <v>1575</v>
      </c>
      <c r="J30" s="607">
        <v>1995</v>
      </c>
      <c r="K30" s="371">
        <v>1752</v>
      </c>
      <c r="L30" s="607">
        <v>28394</v>
      </c>
      <c r="M30" s="435">
        <v>1628</v>
      </c>
      <c r="N30" s="607">
        <v>2088</v>
      </c>
      <c r="O30" s="371">
        <v>1854</v>
      </c>
      <c r="P30" s="607">
        <v>24734</v>
      </c>
      <c r="Q30" s="435">
        <v>1628</v>
      </c>
      <c r="R30" s="607">
        <v>2100</v>
      </c>
      <c r="S30" s="371">
        <v>1811</v>
      </c>
      <c r="T30" s="607">
        <v>32112</v>
      </c>
      <c r="U30" s="435">
        <v>1496</v>
      </c>
      <c r="V30" s="607">
        <v>1901</v>
      </c>
      <c r="W30" s="371">
        <v>1664</v>
      </c>
      <c r="X30" s="607">
        <v>25244</v>
      </c>
    </row>
    <row r="31" spans="2:24" x14ac:dyDescent="0.15">
      <c r="B31" s="435"/>
      <c r="C31" s="372">
        <v>20</v>
      </c>
      <c r="D31" s="371"/>
      <c r="E31" s="435">
        <v>945</v>
      </c>
      <c r="F31" s="607">
        <v>1680</v>
      </c>
      <c r="G31" s="371">
        <v>1219</v>
      </c>
      <c r="H31" s="607">
        <v>296489</v>
      </c>
      <c r="I31" s="435">
        <v>1470</v>
      </c>
      <c r="J31" s="607">
        <v>1943</v>
      </c>
      <c r="K31" s="371">
        <v>1718</v>
      </c>
      <c r="L31" s="607">
        <v>24509</v>
      </c>
      <c r="M31" s="435">
        <v>1575</v>
      </c>
      <c r="N31" s="607">
        <v>1995</v>
      </c>
      <c r="O31" s="371">
        <v>1770</v>
      </c>
      <c r="P31" s="607">
        <v>16421</v>
      </c>
      <c r="Q31" s="435">
        <v>1523</v>
      </c>
      <c r="R31" s="607">
        <v>2024</v>
      </c>
      <c r="S31" s="371">
        <v>1787</v>
      </c>
      <c r="T31" s="607">
        <v>31090</v>
      </c>
      <c r="U31" s="435">
        <v>1260</v>
      </c>
      <c r="V31" s="607">
        <v>1890</v>
      </c>
      <c r="W31" s="371">
        <v>1604</v>
      </c>
      <c r="X31" s="607">
        <v>24355</v>
      </c>
    </row>
    <row r="32" spans="2:24" x14ac:dyDescent="0.15">
      <c r="B32" s="601"/>
      <c r="C32" s="608">
        <v>21</v>
      </c>
      <c r="D32" s="416"/>
      <c r="E32" s="601">
        <v>840</v>
      </c>
      <c r="F32" s="609">
        <v>1658</v>
      </c>
      <c r="G32" s="416">
        <v>1170</v>
      </c>
      <c r="H32" s="609">
        <v>310685</v>
      </c>
      <c r="I32" s="601">
        <v>1418</v>
      </c>
      <c r="J32" s="609">
        <v>1890</v>
      </c>
      <c r="K32" s="416">
        <v>1624</v>
      </c>
      <c r="L32" s="609">
        <v>23457</v>
      </c>
      <c r="M32" s="601">
        <v>1470</v>
      </c>
      <c r="N32" s="609">
        <v>1890</v>
      </c>
      <c r="O32" s="416">
        <v>1704</v>
      </c>
      <c r="P32" s="609">
        <v>16220</v>
      </c>
      <c r="Q32" s="601">
        <v>1470</v>
      </c>
      <c r="R32" s="609">
        <v>1995</v>
      </c>
      <c r="S32" s="416">
        <v>1722</v>
      </c>
      <c r="T32" s="609">
        <v>22689</v>
      </c>
      <c r="U32" s="601">
        <v>1103</v>
      </c>
      <c r="V32" s="609">
        <v>1733</v>
      </c>
      <c r="W32" s="416">
        <v>1514</v>
      </c>
      <c r="X32" s="609">
        <v>26316</v>
      </c>
    </row>
    <row r="33" spans="2:24" x14ac:dyDescent="0.15">
      <c r="B33" s="437"/>
      <c r="C33" s="412">
        <v>12</v>
      </c>
      <c r="D33" s="328"/>
      <c r="E33" s="435">
        <v>893</v>
      </c>
      <c r="F33" s="607">
        <v>1155</v>
      </c>
      <c r="G33" s="371">
        <v>935</v>
      </c>
      <c r="H33" s="607">
        <v>23004</v>
      </c>
      <c r="I33" s="435">
        <v>1470</v>
      </c>
      <c r="J33" s="607">
        <v>1890</v>
      </c>
      <c r="K33" s="371">
        <v>1624</v>
      </c>
      <c r="L33" s="607">
        <v>2520</v>
      </c>
      <c r="M33" s="435">
        <v>1532</v>
      </c>
      <c r="N33" s="607">
        <v>1890</v>
      </c>
      <c r="O33" s="371">
        <v>1726</v>
      </c>
      <c r="P33" s="607">
        <v>2459</v>
      </c>
      <c r="Q33" s="435">
        <v>1575</v>
      </c>
      <c r="R33" s="607">
        <v>1995</v>
      </c>
      <c r="S33" s="371">
        <v>1689</v>
      </c>
      <c r="T33" s="607">
        <v>2909</v>
      </c>
      <c r="U33" s="435">
        <v>1313</v>
      </c>
      <c r="V33" s="607">
        <v>1733</v>
      </c>
      <c r="W33" s="371">
        <v>1566</v>
      </c>
      <c r="X33" s="607">
        <v>3403</v>
      </c>
    </row>
    <row r="34" spans="2:24" x14ac:dyDescent="0.15">
      <c r="B34" s="437" t="s">
        <v>99</v>
      </c>
      <c r="C34" s="412">
        <v>1</v>
      </c>
      <c r="D34" s="328" t="s">
        <v>2</v>
      </c>
      <c r="E34" s="568">
        <v>894</v>
      </c>
      <c r="F34" s="569">
        <v>1252</v>
      </c>
      <c r="G34" s="570">
        <v>928</v>
      </c>
      <c r="H34" s="607">
        <v>11122</v>
      </c>
      <c r="I34" s="435">
        <v>1418</v>
      </c>
      <c r="J34" s="607">
        <v>1785</v>
      </c>
      <c r="K34" s="371">
        <v>1610</v>
      </c>
      <c r="L34" s="607">
        <v>1494</v>
      </c>
      <c r="M34" s="435">
        <v>1470</v>
      </c>
      <c r="N34" s="607">
        <v>1785</v>
      </c>
      <c r="O34" s="371">
        <v>1658</v>
      </c>
      <c r="P34" s="607">
        <v>1191</v>
      </c>
      <c r="Q34" s="435">
        <v>1418</v>
      </c>
      <c r="R34" s="607">
        <v>1890</v>
      </c>
      <c r="S34" s="371">
        <v>1634</v>
      </c>
      <c r="T34" s="607">
        <v>1724</v>
      </c>
      <c r="U34" s="435">
        <v>1260</v>
      </c>
      <c r="V34" s="607">
        <v>1628</v>
      </c>
      <c r="W34" s="371">
        <v>1467</v>
      </c>
      <c r="X34" s="607">
        <v>2906</v>
      </c>
    </row>
    <row r="35" spans="2:24" x14ac:dyDescent="0.15">
      <c r="B35" s="437"/>
      <c r="C35" s="412">
        <v>2</v>
      </c>
      <c r="D35" s="328"/>
      <c r="E35" s="435">
        <v>900</v>
      </c>
      <c r="F35" s="607">
        <v>1365</v>
      </c>
      <c r="G35" s="371">
        <v>938</v>
      </c>
      <c r="H35" s="607">
        <v>28387</v>
      </c>
      <c r="I35" s="435">
        <v>1418</v>
      </c>
      <c r="J35" s="607">
        <v>1680</v>
      </c>
      <c r="K35" s="371">
        <v>1553</v>
      </c>
      <c r="L35" s="607">
        <v>2034</v>
      </c>
      <c r="M35" s="435">
        <v>1418</v>
      </c>
      <c r="N35" s="607">
        <v>1680</v>
      </c>
      <c r="O35" s="371">
        <v>1579</v>
      </c>
      <c r="P35" s="607">
        <v>1782</v>
      </c>
      <c r="Q35" s="435">
        <v>1418</v>
      </c>
      <c r="R35" s="607">
        <v>1733</v>
      </c>
      <c r="S35" s="371">
        <v>1606</v>
      </c>
      <c r="T35" s="607">
        <v>2509</v>
      </c>
      <c r="U35" s="435">
        <v>1260</v>
      </c>
      <c r="V35" s="607">
        <v>1628</v>
      </c>
      <c r="W35" s="371">
        <v>1487</v>
      </c>
      <c r="X35" s="607">
        <v>3181</v>
      </c>
    </row>
    <row r="36" spans="2:24" x14ac:dyDescent="0.15">
      <c r="B36" s="437"/>
      <c r="C36" s="412">
        <v>3</v>
      </c>
      <c r="D36" s="328"/>
      <c r="E36" s="435">
        <v>1050</v>
      </c>
      <c r="F36" s="607">
        <v>1365</v>
      </c>
      <c r="G36" s="371">
        <v>1161</v>
      </c>
      <c r="H36" s="607">
        <v>36786</v>
      </c>
      <c r="I36" s="435">
        <v>1418</v>
      </c>
      <c r="J36" s="607">
        <v>1733</v>
      </c>
      <c r="K36" s="371">
        <v>1597</v>
      </c>
      <c r="L36" s="607">
        <v>1778</v>
      </c>
      <c r="M36" s="435">
        <v>1418</v>
      </c>
      <c r="N36" s="607">
        <v>1764</v>
      </c>
      <c r="O36" s="371">
        <v>1594</v>
      </c>
      <c r="P36" s="607">
        <v>1126</v>
      </c>
      <c r="Q36" s="435">
        <v>1418</v>
      </c>
      <c r="R36" s="607">
        <v>1764</v>
      </c>
      <c r="S36" s="371">
        <v>1593</v>
      </c>
      <c r="T36" s="607">
        <v>2497</v>
      </c>
      <c r="U36" s="435">
        <v>1260</v>
      </c>
      <c r="V36" s="607">
        <v>1607</v>
      </c>
      <c r="W36" s="371">
        <v>1481</v>
      </c>
      <c r="X36" s="607">
        <v>2725</v>
      </c>
    </row>
    <row r="37" spans="2:24" x14ac:dyDescent="0.15">
      <c r="B37" s="437"/>
      <c r="C37" s="412">
        <v>4</v>
      </c>
      <c r="D37" s="328"/>
      <c r="E37" s="435">
        <v>1208</v>
      </c>
      <c r="F37" s="607">
        <v>1467</v>
      </c>
      <c r="G37" s="371">
        <v>1343</v>
      </c>
      <c r="H37" s="607">
        <v>16050</v>
      </c>
      <c r="I37" s="435">
        <v>1469</v>
      </c>
      <c r="J37" s="607">
        <v>1806</v>
      </c>
      <c r="K37" s="371">
        <v>1611</v>
      </c>
      <c r="L37" s="607">
        <v>1325</v>
      </c>
      <c r="M37" s="435">
        <v>1470</v>
      </c>
      <c r="N37" s="607">
        <v>1838</v>
      </c>
      <c r="O37" s="371">
        <v>1591</v>
      </c>
      <c r="P37" s="607">
        <v>884</v>
      </c>
      <c r="Q37" s="435">
        <v>1502</v>
      </c>
      <c r="R37" s="607">
        <v>1838</v>
      </c>
      <c r="S37" s="371">
        <v>1648</v>
      </c>
      <c r="T37" s="607">
        <v>1887</v>
      </c>
      <c r="U37" s="435">
        <v>1365</v>
      </c>
      <c r="V37" s="607">
        <v>1680</v>
      </c>
      <c r="W37" s="371">
        <v>1502</v>
      </c>
      <c r="X37" s="607">
        <v>2462</v>
      </c>
    </row>
    <row r="38" spans="2:24" x14ac:dyDescent="0.15">
      <c r="B38" s="437"/>
      <c r="C38" s="412">
        <v>5</v>
      </c>
      <c r="D38" s="328"/>
      <c r="E38" s="435">
        <v>1260</v>
      </c>
      <c r="F38" s="607">
        <v>1619</v>
      </c>
      <c r="G38" s="371">
        <v>1394</v>
      </c>
      <c r="H38" s="607">
        <v>17838</v>
      </c>
      <c r="I38" s="435">
        <v>1470</v>
      </c>
      <c r="J38" s="607">
        <v>1838</v>
      </c>
      <c r="K38" s="371">
        <v>1653</v>
      </c>
      <c r="L38" s="607">
        <v>2107</v>
      </c>
      <c r="M38" s="435">
        <v>1470</v>
      </c>
      <c r="N38" s="607">
        <v>1838</v>
      </c>
      <c r="O38" s="371">
        <v>1613</v>
      </c>
      <c r="P38" s="607">
        <v>1376</v>
      </c>
      <c r="Q38" s="435">
        <v>1470</v>
      </c>
      <c r="R38" s="607">
        <v>1838</v>
      </c>
      <c r="S38" s="371">
        <v>1644</v>
      </c>
      <c r="T38" s="607">
        <v>2131</v>
      </c>
      <c r="U38" s="435">
        <v>1365</v>
      </c>
      <c r="V38" s="607">
        <v>1680</v>
      </c>
      <c r="W38" s="371">
        <v>1505</v>
      </c>
      <c r="X38" s="607">
        <v>1756</v>
      </c>
    </row>
    <row r="39" spans="2:24" x14ac:dyDescent="0.15">
      <c r="B39" s="437"/>
      <c r="C39" s="412">
        <v>6</v>
      </c>
      <c r="D39" s="328"/>
      <c r="E39" s="435">
        <v>1260</v>
      </c>
      <c r="F39" s="607">
        <v>1567</v>
      </c>
      <c r="G39" s="371">
        <v>1344</v>
      </c>
      <c r="H39" s="607">
        <v>21903</v>
      </c>
      <c r="I39" s="435">
        <v>1482</v>
      </c>
      <c r="J39" s="607">
        <v>1785</v>
      </c>
      <c r="K39" s="371">
        <v>1631</v>
      </c>
      <c r="L39" s="607">
        <v>1966</v>
      </c>
      <c r="M39" s="435">
        <v>1470</v>
      </c>
      <c r="N39" s="607">
        <v>1785</v>
      </c>
      <c r="O39" s="371">
        <v>1601</v>
      </c>
      <c r="P39" s="607">
        <v>1235</v>
      </c>
      <c r="Q39" s="435">
        <v>1470</v>
      </c>
      <c r="R39" s="607">
        <v>1838</v>
      </c>
      <c r="S39" s="371">
        <v>1651</v>
      </c>
      <c r="T39" s="607">
        <v>2231</v>
      </c>
      <c r="U39" s="435">
        <v>1281</v>
      </c>
      <c r="V39" s="607">
        <v>1680</v>
      </c>
      <c r="W39" s="371">
        <v>1487</v>
      </c>
      <c r="X39" s="607">
        <v>1585</v>
      </c>
    </row>
    <row r="40" spans="2:24" x14ac:dyDescent="0.15">
      <c r="B40" s="437"/>
      <c r="C40" s="412">
        <v>7</v>
      </c>
      <c r="D40" s="328"/>
      <c r="E40" s="435">
        <v>1365</v>
      </c>
      <c r="F40" s="607">
        <v>1365</v>
      </c>
      <c r="G40" s="371">
        <v>1365</v>
      </c>
      <c r="H40" s="607">
        <v>18384</v>
      </c>
      <c r="I40" s="435">
        <v>1470</v>
      </c>
      <c r="J40" s="607">
        <v>1890</v>
      </c>
      <c r="K40" s="371">
        <v>1682</v>
      </c>
      <c r="L40" s="607">
        <v>1597</v>
      </c>
      <c r="M40" s="435">
        <v>1523</v>
      </c>
      <c r="N40" s="607">
        <v>1890</v>
      </c>
      <c r="O40" s="371">
        <v>1682</v>
      </c>
      <c r="P40" s="607">
        <v>1203</v>
      </c>
      <c r="Q40" s="435">
        <v>1523</v>
      </c>
      <c r="R40" s="607">
        <v>1890</v>
      </c>
      <c r="S40" s="371">
        <v>1691</v>
      </c>
      <c r="T40" s="607">
        <v>1879</v>
      </c>
      <c r="U40" s="435">
        <v>1365</v>
      </c>
      <c r="V40" s="607">
        <v>1680</v>
      </c>
      <c r="W40" s="371">
        <v>1490</v>
      </c>
      <c r="X40" s="607">
        <v>915</v>
      </c>
    </row>
    <row r="41" spans="2:24" x14ac:dyDescent="0.15">
      <c r="B41" s="437"/>
      <c r="C41" s="412">
        <v>8</v>
      </c>
      <c r="D41" s="328"/>
      <c r="E41" s="435">
        <v>1238</v>
      </c>
      <c r="F41" s="607">
        <v>1474</v>
      </c>
      <c r="G41" s="371">
        <v>1341</v>
      </c>
      <c r="H41" s="607">
        <v>14629</v>
      </c>
      <c r="I41" s="435">
        <v>1470</v>
      </c>
      <c r="J41" s="607">
        <v>1785</v>
      </c>
      <c r="K41" s="371">
        <v>1604</v>
      </c>
      <c r="L41" s="607">
        <v>2266</v>
      </c>
      <c r="M41" s="435">
        <v>1523</v>
      </c>
      <c r="N41" s="607">
        <v>1838</v>
      </c>
      <c r="O41" s="371">
        <v>1673</v>
      </c>
      <c r="P41" s="607">
        <v>1537</v>
      </c>
      <c r="Q41" s="435">
        <v>1505</v>
      </c>
      <c r="R41" s="607">
        <v>1838</v>
      </c>
      <c r="S41" s="371">
        <v>1673</v>
      </c>
      <c r="T41" s="607">
        <v>1537</v>
      </c>
      <c r="U41" s="435">
        <v>1313</v>
      </c>
      <c r="V41" s="607">
        <v>1680</v>
      </c>
      <c r="W41" s="371">
        <v>1495</v>
      </c>
      <c r="X41" s="607">
        <v>2025</v>
      </c>
    </row>
    <row r="42" spans="2:24" x14ac:dyDescent="0.15">
      <c r="B42" s="437"/>
      <c r="C42" s="412">
        <v>9</v>
      </c>
      <c r="D42" s="328"/>
      <c r="E42" s="435">
        <v>1103</v>
      </c>
      <c r="F42" s="607">
        <v>1511</v>
      </c>
      <c r="G42" s="371">
        <v>1153</v>
      </c>
      <c r="H42" s="607">
        <v>18594</v>
      </c>
      <c r="I42" s="435">
        <v>1470</v>
      </c>
      <c r="J42" s="607">
        <v>1890</v>
      </c>
      <c r="K42" s="371">
        <v>1651</v>
      </c>
      <c r="L42" s="607">
        <v>1632</v>
      </c>
      <c r="M42" s="435">
        <v>1523</v>
      </c>
      <c r="N42" s="607">
        <v>1890</v>
      </c>
      <c r="O42" s="371">
        <v>1674</v>
      </c>
      <c r="P42" s="607">
        <v>930</v>
      </c>
      <c r="Q42" s="435">
        <v>1523</v>
      </c>
      <c r="R42" s="607">
        <v>1890</v>
      </c>
      <c r="S42" s="371">
        <v>1702</v>
      </c>
      <c r="T42" s="607">
        <v>2080</v>
      </c>
      <c r="U42" s="435">
        <v>1418</v>
      </c>
      <c r="V42" s="607">
        <v>1733</v>
      </c>
      <c r="W42" s="371">
        <v>1557</v>
      </c>
      <c r="X42" s="607">
        <v>1599</v>
      </c>
    </row>
    <row r="43" spans="2:24" x14ac:dyDescent="0.15">
      <c r="B43" s="437"/>
      <c r="C43" s="412">
        <v>10</v>
      </c>
      <c r="D43" s="328"/>
      <c r="E43" s="607">
        <v>1102.5</v>
      </c>
      <c r="F43" s="607">
        <v>1575</v>
      </c>
      <c r="G43" s="607">
        <v>1260.9940502918723</v>
      </c>
      <c r="H43" s="607">
        <v>13380.3</v>
      </c>
      <c r="I43" s="607">
        <v>1470</v>
      </c>
      <c r="J43" s="607">
        <v>1785</v>
      </c>
      <c r="K43" s="607">
        <v>1644.7551924251679</v>
      </c>
      <c r="L43" s="607">
        <v>1372.4</v>
      </c>
      <c r="M43" s="607">
        <v>1522.5</v>
      </c>
      <c r="N43" s="607">
        <v>1890</v>
      </c>
      <c r="O43" s="607">
        <v>1687.6084136397335</v>
      </c>
      <c r="P43" s="607">
        <v>989.7</v>
      </c>
      <c r="Q43" s="607">
        <v>1547.7</v>
      </c>
      <c r="R43" s="607">
        <v>1890</v>
      </c>
      <c r="S43" s="607">
        <v>1742.1205980994969</v>
      </c>
      <c r="T43" s="607">
        <v>1932.2</v>
      </c>
      <c r="U43" s="607">
        <v>1365</v>
      </c>
      <c r="V43" s="607">
        <v>1785</v>
      </c>
      <c r="W43" s="607">
        <v>1533.1308542713568</v>
      </c>
      <c r="X43" s="607">
        <v>2274.6999999999998</v>
      </c>
    </row>
    <row r="44" spans="2:24" x14ac:dyDescent="0.15">
      <c r="B44" s="437"/>
      <c r="C44" s="412">
        <v>11</v>
      </c>
      <c r="D44" s="328"/>
      <c r="E44" s="607">
        <v>997.5</v>
      </c>
      <c r="F44" s="607">
        <v>1365</v>
      </c>
      <c r="G44" s="607">
        <v>1041.1110947562104</v>
      </c>
      <c r="H44" s="607">
        <v>17981.8</v>
      </c>
      <c r="I44" s="607">
        <v>1522.5</v>
      </c>
      <c r="J44" s="607">
        <v>1837.5</v>
      </c>
      <c r="K44" s="607">
        <v>1689.4358334218634</v>
      </c>
      <c r="L44" s="607">
        <v>1453.3</v>
      </c>
      <c r="M44" s="607">
        <v>1547.7</v>
      </c>
      <c r="N44" s="607">
        <v>1890</v>
      </c>
      <c r="O44" s="607">
        <v>1644.992073897497</v>
      </c>
      <c r="P44" s="607">
        <v>1528.8</v>
      </c>
      <c r="Q44" s="607">
        <v>1519.3500000000001</v>
      </c>
      <c r="R44" s="607">
        <v>1890</v>
      </c>
      <c r="S44" s="607">
        <v>1703.499123667975</v>
      </c>
      <c r="T44" s="607">
        <v>2066.3000000000002</v>
      </c>
      <c r="U44" s="607">
        <v>1365</v>
      </c>
      <c r="V44" s="607">
        <v>1785</v>
      </c>
      <c r="W44" s="607">
        <v>1603.1246935773815</v>
      </c>
      <c r="X44" s="612">
        <v>1965.9</v>
      </c>
    </row>
    <row r="45" spans="2:24" x14ac:dyDescent="0.15">
      <c r="B45" s="341"/>
      <c r="C45" s="345">
        <v>12</v>
      </c>
      <c r="D45" s="342"/>
      <c r="E45" s="609">
        <v>1050</v>
      </c>
      <c r="F45" s="609">
        <v>1365</v>
      </c>
      <c r="G45" s="609">
        <v>1116.7958748221906</v>
      </c>
      <c r="H45" s="609">
        <v>14308.5</v>
      </c>
      <c r="I45" s="609">
        <v>1470</v>
      </c>
      <c r="J45" s="609">
        <v>1827</v>
      </c>
      <c r="K45" s="609">
        <v>1670.6706081081081</v>
      </c>
      <c r="L45" s="609">
        <v>1137.3</v>
      </c>
      <c r="M45" s="609">
        <v>1470</v>
      </c>
      <c r="N45" s="609">
        <v>1890</v>
      </c>
      <c r="O45" s="609">
        <v>1662.5182030945252</v>
      </c>
      <c r="P45" s="609">
        <v>1124.5999999999999</v>
      </c>
      <c r="Q45" s="609">
        <v>1470</v>
      </c>
      <c r="R45" s="609">
        <v>1995</v>
      </c>
      <c r="S45" s="609">
        <v>1728.6886767713847</v>
      </c>
      <c r="T45" s="609">
        <v>2198.1</v>
      </c>
      <c r="U45" s="609">
        <v>1470</v>
      </c>
      <c r="V45" s="609">
        <v>1785</v>
      </c>
      <c r="W45" s="609">
        <v>1580.9785625517816</v>
      </c>
      <c r="X45" s="614">
        <v>2151.6999999999998</v>
      </c>
    </row>
    <row r="46" spans="2:24" ht="8.25" customHeight="1" x14ac:dyDescent="0.15"/>
    <row r="47" spans="2:24" x14ac:dyDescent="0.15">
      <c r="B47" s="378" t="s">
        <v>391</v>
      </c>
      <c r="C47" s="317" t="s">
        <v>397</v>
      </c>
    </row>
    <row r="48" spans="2:24" x14ac:dyDescent="0.15">
      <c r="B48" s="403">
        <v>2</v>
      </c>
      <c r="C48" s="317" t="s">
        <v>393</v>
      </c>
    </row>
  </sheetData>
  <mergeCells count="1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5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3:X28"/>
  <sheetViews>
    <sheetView zoomScale="75" workbookViewId="0">
      <selection activeCell="M21" sqref="M21:P21"/>
    </sheetView>
  </sheetViews>
  <sheetFormatPr defaultColWidth="7.5" defaultRowHeight="12" x14ac:dyDescent="0.15"/>
  <cols>
    <col min="1" max="1" width="1.625" style="317" customWidth="1"/>
    <col min="2" max="2" width="4.125" style="317" customWidth="1"/>
    <col min="3" max="3" width="3.125" style="317" customWidth="1"/>
    <col min="4" max="4" width="2.625" style="317" customWidth="1"/>
    <col min="5" max="7" width="5.875" style="317" customWidth="1"/>
    <col min="8" max="8" width="8.125" style="317" customWidth="1"/>
    <col min="9" max="11" width="5.875" style="317" customWidth="1"/>
    <col min="12" max="12" width="8.125" style="317" customWidth="1"/>
    <col min="13" max="15" width="5.875" style="317" customWidth="1"/>
    <col min="16" max="16" width="8.125" style="317" customWidth="1"/>
    <col min="17" max="19" width="5.875" style="317" customWidth="1"/>
    <col min="20" max="20" width="8.125" style="317" customWidth="1"/>
    <col min="21" max="23" width="5.875" style="317" customWidth="1"/>
    <col min="24" max="24" width="8.125" style="317" customWidth="1"/>
    <col min="25" max="16384" width="7.5" style="317"/>
  </cols>
  <sheetData>
    <row r="3" spans="2:24" x14ac:dyDescent="0.15">
      <c r="B3" s="317" t="s">
        <v>398</v>
      </c>
    </row>
    <row r="4" spans="2:24" ht="11.25" customHeight="1" x14ac:dyDescent="0.15">
      <c r="X4" s="378" t="s">
        <v>245</v>
      </c>
    </row>
    <row r="5" spans="2:24" ht="6" customHeight="1" x14ac:dyDescent="0.15">
      <c r="B5" s="326"/>
      <c r="C5" s="326"/>
      <c r="D5" s="326"/>
      <c r="E5" s="326"/>
      <c r="F5" s="326"/>
      <c r="G5" s="326"/>
      <c r="H5" s="326"/>
      <c r="I5" s="326"/>
      <c r="J5" s="320"/>
      <c r="Q5" s="326"/>
      <c r="R5" s="326"/>
      <c r="S5" s="326"/>
      <c r="T5" s="326"/>
      <c r="U5" s="326"/>
      <c r="V5" s="320"/>
    </row>
    <row r="6" spans="2:24" ht="13.5" customHeight="1" x14ac:dyDescent="0.15">
      <c r="B6" s="595"/>
      <c r="C6" s="535" t="s">
        <v>118</v>
      </c>
      <c r="D6" s="536"/>
      <c r="E6" s="749" t="s">
        <v>141</v>
      </c>
      <c r="F6" s="750"/>
      <c r="G6" s="750"/>
      <c r="H6" s="751"/>
      <c r="I6" s="749" t="s">
        <v>142</v>
      </c>
      <c r="J6" s="750"/>
      <c r="K6" s="750"/>
      <c r="L6" s="751"/>
      <c r="M6" s="749" t="s">
        <v>395</v>
      </c>
      <c r="N6" s="750"/>
      <c r="O6" s="750"/>
      <c r="P6" s="751"/>
      <c r="Q6" s="749" t="s">
        <v>143</v>
      </c>
      <c r="R6" s="750"/>
      <c r="S6" s="750"/>
      <c r="T6" s="751"/>
      <c r="U6" s="749" t="s">
        <v>172</v>
      </c>
      <c r="V6" s="750"/>
      <c r="W6" s="750"/>
      <c r="X6" s="751"/>
    </row>
    <row r="7" spans="2:24" x14ac:dyDescent="0.15">
      <c r="B7" s="599" t="s">
        <v>124</v>
      </c>
      <c r="C7" s="430"/>
      <c r="D7" s="600"/>
      <c r="E7" s="338" t="s">
        <v>125</v>
      </c>
      <c r="F7" s="339" t="s">
        <v>126</v>
      </c>
      <c r="G7" s="340" t="s">
        <v>127</v>
      </c>
      <c r="H7" s="339" t="s">
        <v>128</v>
      </c>
      <c r="I7" s="338" t="s">
        <v>125</v>
      </c>
      <c r="J7" s="339" t="s">
        <v>126</v>
      </c>
      <c r="K7" s="340" t="s">
        <v>127</v>
      </c>
      <c r="L7" s="339" t="s">
        <v>128</v>
      </c>
      <c r="M7" s="338" t="s">
        <v>125</v>
      </c>
      <c r="N7" s="339" t="s">
        <v>126</v>
      </c>
      <c r="O7" s="340" t="s">
        <v>127</v>
      </c>
      <c r="P7" s="339" t="s">
        <v>128</v>
      </c>
      <c r="Q7" s="338" t="s">
        <v>125</v>
      </c>
      <c r="R7" s="339" t="s">
        <v>126</v>
      </c>
      <c r="S7" s="340" t="s">
        <v>127</v>
      </c>
      <c r="T7" s="339" t="s">
        <v>128</v>
      </c>
      <c r="U7" s="338" t="s">
        <v>125</v>
      </c>
      <c r="V7" s="339" t="s">
        <v>126</v>
      </c>
      <c r="W7" s="340" t="s">
        <v>127</v>
      </c>
      <c r="X7" s="339" t="s">
        <v>128</v>
      </c>
    </row>
    <row r="8" spans="2:24" x14ac:dyDescent="0.15">
      <c r="B8" s="601"/>
      <c r="C8" s="416"/>
      <c r="D8" s="416"/>
      <c r="E8" s="343"/>
      <c r="F8" s="344"/>
      <c r="G8" s="345" t="s">
        <v>129</v>
      </c>
      <c r="H8" s="344"/>
      <c r="I8" s="343"/>
      <c r="J8" s="344"/>
      <c r="K8" s="345" t="s">
        <v>129</v>
      </c>
      <c r="L8" s="344"/>
      <c r="M8" s="343"/>
      <c r="N8" s="344"/>
      <c r="O8" s="345" t="s">
        <v>129</v>
      </c>
      <c r="P8" s="344"/>
      <c r="Q8" s="343"/>
      <c r="R8" s="344"/>
      <c r="S8" s="345" t="s">
        <v>129</v>
      </c>
      <c r="T8" s="344"/>
      <c r="U8" s="343"/>
      <c r="V8" s="344"/>
      <c r="W8" s="345" t="s">
        <v>129</v>
      </c>
      <c r="X8" s="344"/>
    </row>
    <row r="9" spans="2:24" s="414" customFormat="1" ht="14.1" customHeight="1" x14ac:dyDescent="0.15">
      <c r="B9" s="595" t="s">
        <v>95</v>
      </c>
      <c r="C9" s="602">
        <v>18</v>
      </c>
      <c r="D9" s="603" t="s">
        <v>96</v>
      </c>
      <c r="E9" s="595">
        <v>945</v>
      </c>
      <c r="F9" s="604">
        <v>1260</v>
      </c>
      <c r="G9" s="605">
        <v>1015</v>
      </c>
      <c r="H9" s="604">
        <v>11905</v>
      </c>
      <c r="I9" s="595">
        <v>1680</v>
      </c>
      <c r="J9" s="604">
        <v>1995</v>
      </c>
      <c r="K9" s="605">
        <v>1839</v>
      </c>
      <c r="L9" s="604">
        <v>33563</v>
      </c>
      <c r="M9" s="595">
        <v>2258</v>
      </c>
      <c r="N9" s="604">
        <v>2625</v>
      </c>
      <c r="O9" s="605">
        <v>2464</v>
      </c>
      <c r="P9" s="604">
        <v>67898</v>
      </c>
      <c r="Q9" s="352" t="s">
        <v>282</v>
      </c>
      <c r="R9" s="583" t="s">
        <v>282</v>
      </c>
      <c r="S9" s="584" t="s">
        <v>282</v>
      </c>
      <c r="T9" s="604">
        <v>11544</v>
      </c>
      <c r="U9" s="352" t="s">
        <v>282</v>
      </c>
      <c r="V9" s="583" t="s">
        <v>282</v>
      </c>
      <c r="W9" s="584" t="s">
        <v>282</v>
      </c>
      <c r="X9" s="604">
        <v>9155</v>
      </c>
    </row>
    <row r="10" spans="2:24" s="414" customFormat="1" ht="14.1" customHeight="1" x14ac:dyDescent="0.15">
      <c r="B10" s="435"/>
      <c r="C10" s="372">
        <v>19</v>
      </c>
      <c r="D10" s="371"/>
      <c r="E10" s="435">
        <v>945</v>
      </c>
      <c r="F10" s="607">
        <v>1322</v>
      </c>
      <c r="G10" s="371">
        <v>1015</v>
      </c>
      <c r="H10" s="607">
        <v>34243</v>
      </c>
      <c r="I10" s="435">
        <v>1616</v>
      </c>
      <c r="J10" s="607">
        <v>2119</v>
      </c>
      <c r="K10" s="371">
        <v>1820</v>
      </c>
      <c r="L10" s="607">
        <v>44469</v>
      </c>
      <c r="M10" s="435">
        <v>2138</v>
      </c>
      <c r="N10" s="607">
        <v>2678</v>
      </c>
      <c r="O10" s="371">
        <v>2438</v>
      </c>
      <c r="P10" s="607">
        <v>124659</v>
      </c>
      <c r="Q10" s="610" t="s">
        <v>282</v>
      </c>
      <c r="R10" s="611" t="s">
        <v>282</v>
      </c>
      <c r="S10" s="431" t="s">
        <v>282</v>
      </c>
      <c r="T10" s="611">
        <v>12610</v>
      </c>
      <c r="U10" s="610" t="s">
        <v>282</v>
      </c>
      <c r="V10" s="611" t="s">
        <v>282</v>
      </c>
      <c r="W10" s="431" t="s">
        <v>282</v>
      </c>
      <c r="X10" s="607">
        <v>9624</v>
      </c>
    </row>
    <row r="11" spans="2:24" s="414" customFormat="1" ht="14.1" customHeight="1" x14ac:dyDescent="0.15">
      <c r="B11" s="435"/>
      <c r="C11" s="372">
        <v>20</v>
      </c>
      <c r="D11" s="371"/>
      <c r="E11" s="435">
        <v>945</v>
      </c>
      <c r="F11" s="607">
        <v>1260</v>
      </c>
      <c r="G11" s="371">
        <v>1025</v>
      </c>
      <c r="H11" s="607">
        <v>47322</v>
      </c>
      <c r="I11" s="435">
        <v>1470</v>
      </c>
      <c r="J11" s="607">
        <v>1993</v>
      </c>
      <c r="K11" s="371">
        <v>1757</v>
      </c>
      <c r="L11" s="607">
        <v>44530</v>
      </c>
      <c r="M11" s="435">
        <v>1817</v>
      </c>
      <c r="N11" s="607">
        <v>2573</v>
      </c>
      <c r="O11" s="371">
        <v>2254</v>
      </c>
      <c r="P11" s="607">
        <v>99830</v>
      </c>
      <c r="Q11" s="610" t="s">
        <v>282</v>
      </c>
      <c r="R11" s="611" t="s">
        <v>282</v>
      </c>
      <c r="S11" s="431" t="s">
        <v>282</v>
      </c>
      <c r="T11" s="607">
        <v>30934</v>
      </c>
      <c r="U11" s="610" t="s">
        <v>282</v>
      </c>
      <c r="V11" s="611" t="s">
        <v>282</v>
      </c>
      <c r="W11" s="431" t="s">
        <v>282</v>
      </c>
      <c r="X11" s="607">
        <v>11807</v>
      </c>
    </row>
    <row r="12" spans="2:24" s="414" customFormat="1" ht="14.1" customHeight="1" x14ac:dyDescent="0.15">
      <c r="B12" s="601"/>
      <c r="C12" s="608">
        <v>21</v>
      </c>
      <c r="D12" s="416"/>
      <c r="E12" s="601">
        <v>893</v>
      </c>
      <c r="F12" s="609">
        <v>1260</v>
      </c>
      <c r="G12" s="416">
        <v>988</v>
      </c>
      <c r="H12" s="609">
        <v>59304</v>
      </c>
      <c r="I12" s="601">
        <v>1365</v>
      </c>
      <c r="J12" s="609">
        <v>1890</v>
      </c>
      <c r="K12" s="416">
        <v>1655</v>
      </c>
      <c r="L12" s="609">
        <v>55061</v>
      </c>
      <c r="M12" s="601">
        <v>1680</v>
      </c>
      <c r="N12" s="609">
        <v>2468</v>
      </c>
      <c r="O12" s="416">
        <v>2090</v>
      </c>
      <c r="P12" s="609">
        <v>171148</v>
      </c>
      <c r="Q12" s="623" t="s">
        <v>282</v>
      </c>
      <c r="R12" s="613" t="s">
        <v>282</v>
      </c>
      <c r="S12" s="621" t="s">
        <v>282</v>
      </c>
      <c r="T12" s="609">
        <v>29109</v>
      </c>
      <c r="U12" s="623" t="s">
        <v>282</v>
      </c>
      <c r="V12" s="613" t="s">
        <v>282</v>
      </c>
      <c r="W12" s="621" t="s">
        <v>282</v>
      </c>
      <c r="X12" s="609">
        <v>23462</v>
      </c>
    </row>
    <row r="13" spans="2:24" s="414" customFormat="1" ht="14.1" customHeight="1" x14ac:dyDescent="0.15">
      <c r="B13" s="437"/>
      <c r="C13" s="412">
        <v>12</v>
      </c>
      <c r="D13" s="328"/>
      <c r="E13" s="435">
        <v>945</v>
      </c>
      <c r="F13" s="607">
        <v>1155</v>
      </c>
      <c r="G13" s="371">
        <v>997</v>
      </c>
      <c r="H13" s="607">
        <v>5605</v>
      </c>
      <c r="I13" s="435">
        <v>1474</v>
      </c>
      <c r="J13" s="607">
        <v>1785</v>
      </c>
      <c r="K13" s="371">
        <v>1638</v>
      </c>
      <c r="L13" s="607">
        <v>7185</v>
      </c>
      <c r="M13" s="435">
        <v>1838</v>
      </c>
      <c r="N13" s="607">
        <v>2363</v>
      </c>
      <c r="O13" s="371">
        <v>2088</v>
      </c>
      <c r="P13" s="607">
        <v>14974</v>
      </c>
      <c r="Q13" s="610" t="s">
        <v>282</v>
      </c>
      <c r="R13" s="611" t="s">
        <v>282</v>
      </c>
      <c r="S13" s="431" t="s">
        <v>282</v>
      </c>
      <c r="T13" s="607">
        <v>3294</v>
      </c>
      <c r="U13" s="610" t="s">
        <v>282</v>
      </c>
      <c r="V13" s="611" t="s">
        <v>282</v>
      </c>
      <c r="W13" s="431" t="s">
        <v>282</v>
      </c>
      <c r="X13" s="607">
        <v>3874</v>
      </c>
    </row>
    <row r="14" spans="2:24" s="414" customFormat="1" ht="14.1" customHeight="1" x14ac:dyDescent="0.15">
      <c r="B14" s="437" t="s">
        <v>99</v>
      </c>
      <c r="C14" s="412">
        <v>1</v>
      </c>
      <c r="D14" s="328" t="s">
        <v>2</v>
      </c>
      <c r="E14" s="435">
        <v>893</v>
      </c>
      <c r="F14" s="607">
        <v>1155</v>
      </c>
      <c r="G14" s="371">
        <v>960</v>
      </c>
      <c r="H14" s="607">
        <v>4718</v>
      </c>
      <c r="I14" s="435">
        <v>1418</v>
      </c>
      <c r="J14" s="607">
        <v>1733</v>
      </c>
      <c r="K14" s="371">
        <v>1579</v>
      </c>
      <c r="L14" s="607">
        <v>3578</v>
      </c>
      <c r="M14" s="435">
        <v>1890</v>
      </c>
      <c r="N14" s="607">
        <v>2310</v>
      </c>
      <c r="O14" s="371">
        <v>2017</v>
      </c>
      <c r="P14" s="607">
        <v>9053</v>
      </c>
      <c r="Q14" s="610" t="s">
        <v>282</v>
      </c>
      <c r="R14" s="611" t="s">
        <v>282</v>
      </c>
      <c r="S14" s="431" t="s">
        <v>282</v>
      </c>
      <c r="T14" s="607">
        <v>1635</v>
      </c>
      <c r="U14" s="610" t="s">
        <v>282</v>
      </c>
      <c r="V14" s="611" t="s">
        <v>282</v>
      </c>
      <c r="W14" s="431" t="s">
        <v>282</v>
      </c>
      <c r="X14" s="607">
        <v>1394</v>
      </c>
    </row>
    <row r="15" spans="2:24" s="414" customFormat="1" ht="14.1" customHeight="1" x14ac:dyDescent="0.15">
      <c r="B15" s="437"/>
      <c r="C15" s="412">
        <v>2</v>
      </c>
      <c r="D15" s="328"/>
      <c r="E15" s="435">
        <v>893</v>
      </c>
      <c r="F15" s="607">
        <v>1155</v>
      </c>
      <c r="G15" s="371">
        <v>966</v>
      </c>
      <c r="H15" s="607">
        <v>5885</v>
      </c>
      <c r="I15" s="435">
        <v>1365</v>
      </c>
      <c r="J15" s="607">
        <v>1680</v>
      </c>
      <c r="K15" s="371">
        <v>1570</v>
      </c>
      <c r="L15" s="607">
        <v>7130</v>
      </c>
      <c r="M15" s="435">
        <v>1680</v>
      </c>
      <c r="N15" s="607">
        <v>2100</v>
      </c>
      <c r="O15" s="371">
        <v>1871</v>
      </c>
      <c r="P15" s="607">
        <v>12699</v>
      </c>
      <c r="Q15" s="610" t="s">
        <v>282</v>
      </c>
      <c r="R15" s="611" t="s">
        <v>282</v>
      </c>
      <c r="S15" s="431" t="s">
        <v>282</v>
      </c>
      <c r="T15" s="607">
        <v>2309</v>
      </c>
      <c r="U15" s="610" t="s">
        <v>282</v>
      </c>
      <c r="V15" s="611" t="s">
        <v>282</v>
      </c>
      <c r="W15" s="431" t="s">
        <v>282</v>
      </c>
      <c r="X15" s="607">
        <v>2626</v>
      </c>
    </row>
    <row r="16" spans="2:24" s="414" customFormat="1" ht="14.1" customHeight="1" x14ac:dyDescent="0.15">
      <c r="B16" s="437"/>
      <c r="C16" s="412">
        <v>3</v>
      </c>
      <c r="D16" s="328"/>
      <c r="E16" s="435">
        <v>945</v>
      </c>
      <c r="F16" s="607">
        <v>1155</v>
      </c>
      <c r="G16" s="371">
        <v>994</v>
      </c>
      <c r="H16" s="607">
        <v>4802</v>
      </c>
      <c r="I16" s="435">
        <v>1378</v>
      </c>
      <c r="J16" s="607">
        <v>1680</v>
      </c>
      <c r="K16" s="371">
        <v>1535</v>
      </c>
      <c r="L16" s="607">
        <v>7766</v>
      </c>
      <c r="M16" s="435">
        <v>1785</v>
      </c>
      <c r="N16" s="607">
        <v>2153</v>
      </c>
      <c r="O16" s="371">
        <v>1920</v>
      </c>
      <c r="P16" s="607">
        <v>20117</v>
      </c>
      <c r="Q16" s="610" t="s">
        <v>282</v>
      </c>
      <c r="R16" s="611" t="s">
        <v>282</v>
      </c>
      <c r="S16" s="431" t="s">
        <v>282</v>
      </c>
      <c r="T16" s="607">
        <v>3889</v>
      </c>
      <c r="U16" s="610" t="s">
        <v>282</v>
      </c>
      <c r="V16" s="611" t="s">
        <v>282</v>
      </c>
      <c r="W16" s="431" t="s">
        <v>282</v>
      </c>
      <c r="X16" s="607">
        <v>2846</v>
      </c>
    </row>
    <row r="17" spans="2:24" s="414" customFormat="1" ht="14.1" customHeight="1" x14ac:dyDescent="0.15">
      <c r="B17" s="437"/>
      <c r="C17" s="412">
        <v>4</v>
      </c>
      <c r="D17" s="328"/>
      <c r="E17" s="435">
        <v>893</v>
      </c>
      <c r="F17" s="607">
        <v>1155</v>
      </c>
      <c r="G17" s="371">
        <v>974</v>
      </c>
      <c r="H17" s="607">
        <v>3861</v>
      </c>
      <c r="I17" s="435">
        <v>1470</v>
      </c>
      <c r="J17" s="607">
        <v>1785</v>
      </c>
      <c r="K17" s="371">
        <v>1622</v>
      </c>
      <c r="L17" s="607">
        <v>8901</v>
      </c>
      <c r="M17" s="435">
        <v>1838</v>
      </c>
      <c r="N17" s="607">
        <v>2310</v>
      </c>
      <c r="O17" s="371">
        <v>2045</v>
      </c>
      <c r="P17" s="607">
        <v>21688</v>
      </c>
      <c r="Q17" s="610" t="s">
        <v>282</v>
      </c>
      <c r="R17" s="611" t="s">
        <v>282</v>
      </c>
      <c r="S17" s="431" t="s">
        <v>282</v>
      </c>
      <c r="T17" s="607">
        <v>4701</v>
      </c>
      <c r="U17" s="610" t="s">
        <v>282</v>
      </c>
      <c r="V17" s="611" t="s">
        <v>282</v>
      </c>
      <c r="W17" s="431" t="s">
        <v>282</v>
      </c>
      <c r="X17" s="607">
        <v>2200</v>
      </c>
    </row>
    <row r="18" spans="2:24" s="414" customFormat="1" ht="14.1" customHeight="1" x14ac:dyDescent="0.15">
      <c r="B18" s="437"/>
      <c r="C18" s="412">
        <v>5</v>
      </c>
      <c r="D18" s="328"/>
      <c r="E18" s="435">
        <v>893</v>
      </c>
      <c r="F18" s="607">
        <v>1103</v>
      </c>
      <c r="G18" s="371">
        <v>963</v>
      </c>
      <c r="H18" s="607">
        <v>3820</v>
      </c>
      <c r="I18" s="435">
        <v>1470</v>
      </c>
      <c r="J18" s="607">
        <v>1785</v>
      </c>
      <c r="K18" s="371">
        <v>1641</v>
      </c>
      <c r="L18" s="607">
        <v>8427</v>
      </c>
      <c r="M18" s="435">
        <v>1890</v>
      </c>
      <c r="N18" s="607">
        <v>2310</v>
      </c>
      <c r="O18" s="371">
        <v>2093</v>
      </c>
      <c r="P18" s="607">
        <v>21323</v>
      </c>
      <c r="Q18" s="610" t="s">
        <v>282</v>
      </c>
      <c r="R18" s="611" t="s">
        <v>282</v>
      </c>
      <c r="S18" s="431" t="s">
        <v>282</v>
      </c>
      <c r="T18" s="607">
        <v>2348</v>
      </c>
      <c r="U18" s="610" t="s">
        <v>282</v>
      </c>
      <c r="V18" s="611" t="s">
        <v>282</v>
      </c>
      <c r="W18" s="431" t="s">
        <v>282</v>
      </c>
      <c r="X18" s="607">
        <v>2675</v>
      </c>
    </row>
    <row r="19" spans="2:24" s="414" customFormat="1" ht="14.1" customHeight="1" x14ac:dyDescent="0.15">
      <c r="B19" s="437"/>
      <c r="C19" s="412">
        <v>6</v>
      </c>
      <c r="D19" s="328"/>
      <c r="E19" s="435">
        <v>893</v>
      </c>
      <c r="F19" s="607">
        <v>1050</v>
      </c>
      <c r="G19" s="371">
        <v>973</v>
      </c>
      <c r="H19" s="607">
        <v>3785</v>
      </c>
      <c r="I19" s="435">
        <v>1476</v>
      </c>
      <c r="J19" s="607">
        <v>1785</v>
      </c>
      <c r="K19" s="371">
        <v>1637</v>
      </c>
      <c r="L19" s="607">
        <v>5466</v>
      </c>
      <c r="M19" s="435">
        <v>1628</v>
      </c>
      <c r="N19" s="607">
        <v>2205</v>
      </c>
      <c r="O19" s="371">
        <v>1920</v>
      </c>
      <c r="P19" s="607">
        <v>29526</v>
      </c>
      <c r="Q19" s="610" t="s">
        <v>282</v>
      </c>
      <c r="R19" s="611" t="s">
        <v>282</v>
      </c>
      <c r="S19" s="431" t="s">
        <v>282</v>
      </c>
      <c r="T19" s="607">
        <v>2605</v>
      </c>
      <c r="U19" s="610" t="s">
        <v>282</v>
      </c>
      <c r="V19" s="611" t="s">
        <v>282</v>
      </c>
      <c r="W19" s="431" t="s">
        <v>282</v>
      </c>
      <c r="X19" s="607">
        <v>1803</v>
      </c>
    </row>
    <row r="20" spans="2:24" s="414" customFormat="1" ht="14.1" customHeight="1" x14ac:dyDescent="0.15">
      <c r="B20" s="437"/>
      <c r="C20" s="412">
        <v>7</v>
      </c>
      <c r="D20" s="328"/>
      <c r="E20" s="435">
        <v>893</v>
      </c>
      <c r="F20" s="607">
        <v>1155</v>
      </c>
      <c r="G20" s="371">
        <v>985</v>
      </c>
      <c r="H20" s="607">
        <v>2539</v>
      </c>
      <c r="I20" s="435">
        <v>1523</v>
      </c>
      <c r="J20" s="607">
        <v>1817</v>
      </c>
      <c r="K20" s="371">
        <v>1669</v>
      </c>
      <c r="L20" s="607">
        <v>5256</v>
      </c>
      <c r="M20" s="435">
        <v>1680</v>
      </c>
      <c r="N20" s="607">
        <v>2232</v>
      </c>
      <c r="O20" s="371">
        <v>2029</v>
      </c>
      <c r="P20" s="607">
        <v>34312</v>
      </c>
      <c r="Q20" s="610" t="s">
        <v>282</v>
      </c>
      <c r="R20" s="611" t="s">
        <v>282</v>
      </c>
      <c r="S20" s="431" t="s">
        <v>282</v>
      </c>
      <c r="T20" s="607">
        <v>2512</v>
      </c>
      <c r="U20" s="610" t="s">
        <v>282</v>
      </c>
      <c r="V20" s="611" t="s">
        <v>282</v>
      </c>
      <c r="W20" s="431" t="s">
        <v>282</v>
      </c>
      <c r="X20" s="607">
        <v>1450</v>
      </c>
    </row>
    <row r="21" spans="2:24" s="414" customFormat="1" ht="14.1" customHeight="1" x14ac:dyDescent="0.15">
      <c r="B21" s="437"/>
      <c r="C21" s="412">
        <v>8</v>
      </c>
      <c r="D21" s="328"/>
      <c r="E21" s="435">
        <v>851</v>
      </c>
      <c r="F21" s="607">
        <v>1155</v>
      </c>
      <c r="G21" s="371">
        <v>973</v>
      </c>
      <c r="H21" s="607">
        <v>2404</v>
      </c>
      <c r="I21" s="435">
        <v>1476</v>
      </c>
      <c r="J21" s="607">
        <v>1785</v>
      </c>
      <c r="K21" s="371">
        <v>1607</v>
      </c>
      <c r="L21" s="607">
        <v>8489</v>
      </c>
      <c r="M21" s="435">
        <v>1785</v>
      </c>
      <c r="N21" s="607">
        <v>2258</v>
      </c>
      <c r="O21" s="371">
        <v>2074</v>
      </c>
      <c r="P21" s="607">
        <v>35970</v>
      </c>
      <c r="Q21" s="610" t="s">
        <v>282</v>
      </c>
      <c r="R21" s="611" t="s">
        <v>282</v>
      </c>
      <c r="S21" s="431" t="s">
        <v>282</v>
      </c>
      <c r="T21" s="607">
        <v>3464</v>
      </c>
      <c r="U21" s="610" t="s">
        <v>282</v>
      </c>
      <c r="V21" s="611" t="s">
        <v>282</v>
      </c>
      <c r="W21" s="431" t="s">
        <v>282</v>
      </c>
      <c r="X21" s="607">
        <v>3364</v>
      </c>
    </row>
    <row r="22" spans="2:24" s="414" customFormat="1" ht="13.5" customHeight="1" x14ac:dyDescent="0.15">
      <c r="B22" s="437"/>
      <c r="C22" s="412">
        <v>9</v>
      </c>
      <c r="D22" s="328"/>
      <c r="E22" s="435">
        <v>893</v>
      </c>
      <c r="F22" s="607">
        <v>1155</v>
      </c>
      <c r="G22" s="371">
        <v>949</v>
      </c>
      <c r="H22" s="607">
        <v>2648</v>
      </c>
      <c r="I22" s="435">
        <v>1470</v>
      </c>
      <c r="J22" s="607">
        <v>1785</v>
      </c>
      <c r="K22" s="371">
        <v>1636</v>
      </c>
      <c r="L22" s="607">
        <v>6093</v>
      </c>
      <c r="M22" s="435">
        <v>1890</v>
      </c>
      <c r="N22" s="607">
        <v>2258</v>
      </c>
      <c r="O22" s="371">
        <v>2093</v>
      </c>
      <c r="P22" s="607">
        <v>33634</v>
      </c>
      <c r="Q22" s="610" t="s">
        <v>282</v>
      </c>
      <c r="R22" s="611" t="s">
        <v>282</v>
      </c>
      <c r="S22" s="431" t="s">
        <v>282</v>
      </c>
      <c r="T22" s="607">
        <v>1857</v>
      </c>
      <c r="U22" s="610" t="s">
        <v>282</v>
      </c>
      <c r="V22" s="611" t="s">
        <v>282</v>
      </c>
      <c r="W22" s="431" t="s">
        <v>282</v>
      </c>
      <c r="X22" s="607">
        <v>2235</v>
      </c>
    </row>
    <row r="23" spans="2:24" s="414" customFormat="1" ht="13.5" customHeight="1" x14ac:dyDescent="0.15">
      <c r="B23" s="437"/>
      <c r="C23" s="412">
        <v>10</v>
      </c>
      <c r="D23" s="328"/>
      <c r="E23" s="607">
        <v>945</v>
      </c>
      <c r="F23" s="607">
        <v>1155</v>
      </c>
      <c r="G23" s="607">
        <v>999.74545693968992</v>
      </c>
      <c r="H23" s="607">
        <v>3887.1</v>
      </c>
      <c r="I23" s="607">
        <v>1522.5</v>
      </c>
      <c r="J23" s="607">
        <v>1816.5</v>
      </c>
      <c r="K23" s="607">
        <v>1613.5722507045127</v>
      </c>
      <c r="L23" s="607">
        <v>5860.8</v>
      </c>
      <c r="M23" s="607">
        <v>1890</v>
      </c>
      <c r="N23" s="607">
        <v>2488.5</v>
      </c>
      <c r="O23" s="607">
        <v>2102.0563503846679</v>
      </c>
      <c r="P23" s="607">
        <v>14029.8</v>
      </c>
      <c r="Q23" s="399">
        <v>0</v>
      </c>
      <c r="R23" s="399">
        <v>0</v>
      </c>
      <c r="S23" s="399">
        <v>0</v>
      </c>
      <c r="T23" s="399">
        <v>1801</v>
      </c>
      <c r="U23" s="399">
        <v>0</v>
      </c>
      <c r="V23" s="399">
        <v>0</v>
      </c>
      <c r="W23" s="399">
        <v>0</v>
      </c>
      <c r="X23" s="399">
        <v>2019</v>
      </c>
    </row>
    <row r="24" spans="2:24" s="414" customFormat="1" ht="13.5" customHeight="1" x14ac:dyDescent="0.15">
      <c r="B24" s="437"/>
      <c r="C24" s="412">
        <v>11</v>
      </c>
      <c r="D24" s="328"/>
      <c r="E24" s="607">
        <v>945</v>
      </c>
      <c r="F24" s="607">
        <v>1155</v>
      </c>
      <c r="G24" s="607">
        <v>1000.2432379894477</v>
      </c>
      <c r="H24" s="607">
        <v>3439.2</v>
      </c>
      <c r="I24" s="607">
        <v>1522.5</v>
      </c>
      <c r="J24" s="607">
        <v>1832.25</v>
      </c>
      <c r="K24" s="607">
        <v>1674.0279313252447</v>
      </c>
      <c r="L24" s="607">
        <v>8782.2000000000007</v>
      </c>
      <c r="M24" s="607">
        <v>1942.5</v>
      </c>
      <c r="N24" s="607">
        <v>2488.5</v>
      </c>
      <c r="O24" s="607">
        <v>2085.1811396264766</v>
      </c>
      <c r="P24" s="607">
        <v>18393.099999999999</v>
      </c>
      <c r="Q24" s="399">
        <v>0</v>
      </c>
      <c r="R24" s="399">
        <v>0</v>
      </c>
      <c r="S24" s="399">
        <v>0</v>
      </c>
      <c r="T24" s="399">
        <v>1757</v>
      </c>
      <c r="U24" s="399">
        <v>0</v>
      </c>
      <c r="V24" s="399">
        <v>0</v>
      </c>
      <c r="W24" s="399">
        <v>0</v>
      </c>
      <c r="X24" s="410">
        <v>2357</v>
      </c>
    </row>
    <row r="25" spans="2:24" s="414" customFormat="1" ht="13.5" customHeight="1" x14ac:dyDescent="0.15">
      <c r="B25" s="341"/>
      <c r="C25" s="345">
        <v>12</v>
      </c>
      <c r="D25" s="342"/>
      <c r="E25" s="609">
        <v>892.5</v>
      </c>
      <c r="F25" s="609">
        <v>1102.5</v>
      </c>
      <c r="G25" s="609">
        <v>980.35994468192075</v>
      </c>
      <c r="H25" s="609">
        <v>2699.4</v>
      </c>
      <c r="I25" s="609">
        <v>1501.5</v>
      </c>
      <c r="J25" s="609">
        <v>1890</v>
      </c>
      <c r="K25" s="609">
        <v>1646.6410718752604</v>
      </c>
      <c r="L25" s="609">
        <v>12327.4</v>
      </c>
      <c r="M25" s="609">
        <v>1995</v>
      </c>
      <c r="N25" s="609">
        <v>2467.5</v>
      </c>
      <c r="O25" s="609">
        <v>2142.4333609557357</v>
      </c>
      <c r="P25" s="609">
        <v>12118.7</v>
      </c>
      <c r="Q25" s="507">
        <v>0</v>
      </c>
      <c r="R25" s="507">
        <v>0</v>
      </c>
      <c r="S25" s="507">
        <v>0</v>
      </c>
      <c r="T25" s="507">
        <v>2314</v>
      </c>
      <c r="U25" s="507">
        <v>0</v>
      </c>
      <c r="V25" s="507">
        <v>0</v>
      </c>
      <c r="W25" s="507">
        <v>0</v>
      </c>
      <c r="X25" s="622">
        <v>3657</v>
      </c>
    </row>
    <row r="26" spans="2:24" ht="8.25" customHeight="1" x14ac:dyDescent="0.15"/>
    <row r="27" spans="2:24" x14ac:dyDescent="0.15">
      <c r="B27" s="378"/>
    </row>
    <row r="28" spans="2:24" x14ac:dyDescent="0.15">
      <c r="B28" s="403"/>
    </row>
  </sheetData>
  <mergeCells count="5">
    <mergeCell ref="E6:H6"/>
    <mergeCell ref="I6:L6"/>
    <mergeCell ref="M6:P6"/>
    <mergeCell ref="Q6:T6"/>
    <mergeCell ref="U6:X6"/>
  </mergeCells>
  <phoneticPr fontId="5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51"/>
  <sheetViews>
    <sheetView topLeftCell="A16" workbookViewId="0"/>
  </sheetViews>
  <sheetFormatPr defaultRowHeight="13.5" x14ac:dyDescent="0.15"/>
  <cols>
    <col min="1" max="1" width="4.375" style="66" customWidth="1"/>
    <col min="2" max="2" width="3.125" style="66" customWidth="1"/>
    <col min="3" max="3" width="2.625" style="66" customWidth="1"/>
    <col min="4" max="4" width="8.75" style="66" customWidth="1"/>
    <col min="5" max="10" width="9.375" style="66" customWidth="1"/>
    <col min="11" max="11" width="10.625" style="66" customWidth="1"/>
    <col min="12" max="12" width="8.75" style="66" customWidth="1"/>
    <col min="13" max="13" width="10.625" style="66" customWidth="1"/>
    <col min="14" max="14" width="9.375" style="66" customWidth="1"/>
    <col min="15" max="15" width="9.875" style="66" customWidth="1"/>
    <col min="16" max="16" width="11.5" style="66" customWidth="1"/>
    <col min="17" max="16384" width="9" style="66"/>
  </cols>
  <sheetData>
    <row r="1" spans="1:35" s="50" customFormat="1" ht="19.5" customHeight="1" x14ac:dyDescent="0.15">
      <c r="A1" s="49"/>
      <c r="C1" s="51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5" s="57" customFormat="1" ht="15" customHeight="1" x14ac:dyDescent="0.15">
      <c r="A2" s="52"/>
      <c r="B2" s="52"/>
      <c r="C2" s="53" t="s">
        <v>108</v>
      </c>
      <c r="D2" s="54" t="s">
        <v>109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</row>
    <row r="3" spans="1:35" s="155" customFormat="1" ht="13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  <c r="P3" s="60" t="s">
        <v>104</v>
      </c>
      <c r="Q3" s="137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</row>
    <row r="4" spans="1:35" ht="18.75" customHeight="1" x14ac:dyDescent="0.15">
      <c r="A4" s="61"/>
      <c r="B4" s="62"/>
      <c r="C4" s="63"/>
      <c r="D4" s="718" t="s">
        <v>77</v>
      </c>
      <c r="E4" s="719"/>
      <c r="F4" s="719"/>
      <c r="G4" s="719"/>
      <c r="H4" s="720"/>
      <c r="I4" s="64"/>
      <c r="J4" s="64"/>
      <c r="K4" s="718" t="s">
        <v>78</v>
      </c>
      <c r="L4" s="719"/>
      <c r="M4" s="720"/>
      <c r="N4" s="64"/>
      <c r="O4" s="64"/>
      <c r="P4" s="64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5" ht="18.75" customHeight="1" x14ac:dyDescent="0.15">
      <c r="A5" s="67"/>
      <c r="B5" s="68"/>
      <c r="C5" s="69"/>
      <c r="D5" s="721" t="s">
        <v>79</v>
      </c>
      <c r="E5" s="722"/>
      <c r="F5" s="70" t="s">
        <v>80</v>
      </c>
      <c r="G5" s="71" t="s">
        <v>81</v>
      </c>
      <c r="H5" s="723" t="s">
        <v>82</v>
      </c>
      <c r="I5" s="72" t="s">
        <v>83</v>
      </c>
      <c r="J5" s="72" t="s">
        <v>84</v>
      </c>
      <c r="K5" s="70" t="s">
        <v>85</v>
      </c>
      <c r="L5" s="70" t="s">
        <v>105</v>
      </c>
      <c r="M5" s="723" t="s">
        <v>82</v>
      </c>
      <c r="N5" s="72" t="s">
        <v>87</v>
      </c>
      <c r="O5" s="72" t="s">
        <v>88</v>
      </c>
      <c r="P5" s="72" t="s">
        <v>89</v>
      </c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5" ht="18.75" customHeight="1" x14ac:dyDescent="0.15">
      <c r="A6" s="73"/>
      <c r="B6" s="74"/>
      <c r="C6" s="75"/>
      <c r="D6" s="76" t="s">
        <v>90</v>
      </c>
      <c r="E6" s="77" t="s">
        <v>91</v>
      </c>
      <c r="F6" s="78" t="s">
        <v>92</v>
      </c>
      <c r="G6" s="79" t="s">
        <v>91</v>
      </c>
      <c r="H6" s="724"/>
      <c r="I6" s="80"/>
      <c r="J6" s="80"/>
      <c r="K6" s="78" t="s">
        <v>93</v>
      </c>
      <c r="L6" s="78" t="s">
        <v>94</v>
      </c>
      <c r="M6" s="724"/>
      <c r="N6" s="80"/>
      <c r="O6" s="80"/>
      <c r="P6" s="80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</row>
    <row r="7" spans="1:35" ht="16.5" customHeight="1" x14ac:dyDescent="0.15">
      <c r="A7" s="81" t="s">
        <v>95</v>
      </c>
      <c r="B7" s="82">
        <v>18</v>
      </c>
      <c r="C7" s="83" t="s">
        <v>96</v>
      </c>
      <c r="D7" s="84">
        <v>1692406</v>
      </c>
      <c r="E7" s="85">
        <v>4967833</v>
      </c>
      <c r="F7" s="86">
        <v>3057656</v>
      </c>
      <c r="G7" s="87">
        <v>2344426</v>
      </c>
      <c r="H7" s="86">
        <v>12062321</v>
      </c>
      <c r="I7" s="86">
        <v>5570164</v>
      </c>
      <c r="J7" s="86">
        <v>17632485</v>
      </c>
      <c r="K7" s="86">
        <v>37478209</v>
      </c>
      <c r="L7" s="86">
        <v>1048133</v>
      </c>
      <c r="M7" s="86">
        <v>38526342</v>
      </c>
      <c r="N7" s="86">
        <v>5796419</v>
      </c>
      <c r="O7" s="86">
        <v>44322761</v>
      </c>
      <c r="P7" s="86">
        <v>61955246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</row>
    <row r="8" spans="1:35" ht="16.5" customHeight="1" x14ac:dyDescent="0.15">
      <c r="A8" s="88" t="s">
        <v>97</v>
      </c>
      <c r="B8" s="89">
        <v>19</v>
      </c>
      <c r="C8" s="90" t="s">
        <v>97</v>
      </c>
      <c r="D8" s="91">
        <v>1733189</v>
      </c>
      <c r="E8" s="92">
        <v>4828470</v>
      </c>
      <c r="F8" s="93">
        <v>5978394</v>
      </c>
      <c r="G8" s="94">
        <v>3142026</v>
      </c>
      <c r="H8" s="93">
        <v>15682079</v>
      </c>
      <c r="I8" s="93">
        <v>4496989</v>
      </c>
      <c r="J8" s="93">
        <v>20179068</v>
      </c>
      <c r="K8" s="93">
        <v>39345209</v>
      </c>
      <c r="L8" s="93">
        <v>1136232</v>
      </c>
      <c r="M8" s="93">
        <v>40481441</v>
      </c>
      <c r="N8" s="93">
        <v>5879489</v>
      </c>
      <c r="O8" s="93">
        <v>46360930</v>
      </c>
      <c r="P8" s="93">
        <v>66539998</v>
      </c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</row>
    <row r="9" spans="1:35" ht="16.5" customHeight="1" x14ac:dyDescent="0.15">
      <c r="A9" s="88" t="s">
        <v>97</v>
      </c>
      <c r="B9" s="89">
        <v>20</v>
      </c>
      <c r="C9" s="90" t="s">
        <v>97</v>
      </c>
      <c r="D9" s="91">
        <v>1665167.2600000002</v>
      </c>
      <c r="E9" s="92">
        <v>4661587</v>
      </c>
      <c r="F9" s="93">
        <v>6731551.2999999998</v>
      </c>
      <c r="G9" s="94">
        <v>3273030.3</v>
      </c>
      <c r="H9" s="93">
        <v>16331335.859999999</v>
      </c>
      <c r="I9" s="93">
        <v>3731510.3</v>
      </c>
      <c r="J9" s="93">
        <v>20062846.16</v>
      </c>
      <c r="K9" s="93">
        <v>35724847</v>
      </c>
      <c r="L9" s="93">
        <v>1260430.6000000001</v>
      </c>
      <c r="M9" s="93">
        <v>36985277.600000001</v>
      </c>
      <c r="N9" s="93">
        <v>6972958</v>
      </c>
      <c r="O9" s="93">
        <v>43958235.600000001</v>
      </c>
      <c r="P9" s="93">
        <v>64021081.760000005</v>
      </c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35" ht="16.5" customHeight="1" x14ac:dyDescent="0.15">
      <c r="A10" s="95" t="s">
        <v>97</v>
      </c>
      <c r="B10" s="96">
        <v>21</v>
      </c>
      <c r="C10" s="97" t="s">
        <v>97</v>
      </c>
      <c r="D10" s="98">
        <v>1718253</v>
      </c>
      <c r="E10" s="99">
        <v>4858935</v>
      </c>
      <c r="F10" s="100">
        <v>6082361</v>
      </c>
      <c r="G10" s="101">
        <v>3817475</v>
      </c>
      <c r="H10" s="100">
        <v>16477024</v>
      </c>
      <c r="I10" s="100">
        <v>2813901</v>
      </c>
      <c r="J10" s="100">
        <v>19290925</v>
      </c>
      <c r="K10" s="100">
        <v>37298389</v>
      </c>
      <c r="L10" s="100">
        <v>1321980</v>
      </c>
      <c r="M10" s="100">
        <v>38620369</v>
      </c>
      <c r="N10" s="100">
        <v>6638355</v>
      </c>
      <c r="O10" s="100">
        <v>45258724</v>
      </c>
      <c r="P10" s="100">
        <v>64549649</v>
      </c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ht="16.5" customHeight="1" x14ac:dyDescent="0.15">
      <c r="A11" s="88" t="s">
        <v>98</v>
      </c>
      <c r="B11" s="89">
        <v>5</v>
      </c>
      <c r="C11" s="90" t="s">
        <v>97</v>
      </c>
      <c r="D11" s="91">
        <v>132002.70000000001</v>
      </c>
      <c r="E11" s="92">
        <v>444253.9</v>
      </c>
      <c r="F11" s="93">
        <v>555619</v>
      </c>
      <c r="G11" s="94">
        <v>313340.40000000002</v>
      </c>
      <c r="H11" s="93">
        <v>1445216</v>
      </c>
      <c r="I11" s="93">
        <v>250038</v>
      </c>
      <c r="J11" s="93">
        <v>1695254</v>
      </c>
      <c r="K11" s="93">
        <v>2933001</v>
      </c>
      <c r="L11" s="93">
        <v>98275.1</v>
      </c>
      <c r="M11" s="93">
        <v>3031276.1</v>
      </c>
      <c r="N11" s="93">
        <v>518637</v>
      </c>
      <c r="O11" s="93">
        <v>3549913.1</v>
      </c>
      <c r="P11" s="93">
        <v>5245167.0999999996</v>
      </c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</row>
    <row r="12" spans="1:35" ht="16.5" customHeight="1" x14ac:dyDescent="0.15">
      <c r="A12" s="88" t="s">
        <v>97</v>
      </c>
      <c r="B12" s="89">
        <v>6</v>
      </c>
      <c r="C12" s="90" t="s">
        <v>97</v>
      </c>
      <c r="D12" s="91">
        <v>127476</v>
      </c>
      <c r="E12" s="92">
        <v>329170</v>
      </c>
      <c r="F12" s="93">
        <v>568461</v>
      </c>
      <c r="G12" s="94">
        <v>396680</v>
      </c>
      <c r="H12" s="93">
        <v>1421787</v>
      </c>
      <c r="I12" s="93">
        <v>217057</v>
      </c>
      <c r="J12" s="93">
        <v>1638844</v>
      </c>
      <c r="K12" s="93">
        <v>3230225</v>
      </c>
      <c r="L12" s="93">
        <v>170684</v>
      </c>
      <c r="M12" s="93">
        <v>3400909</v>
      </c>
      <c r="N12" s="93">
        <v>577142</v>
      </c>
      <c r="O12" s="93">
        <v>3978051</v>
      </c>
      <c r="P12" s="93">
        <v>5616895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</row>
    <row r="13" spans="1:35" ht="16.5" customHeight="1" x14ac:dyDescent="0.15">
      <c r="A13" s="88" t="s">
        <v>97</v>
      </c>
      <c r="B13" s="89">
        <v>7</v>
      </c>
      <c r="C13" s="90" t="s">
        <v>97</v>
      </c>
      <c r="D13" s="91">
        <v>141666.4</v>
      </c>
      <c r="E13" s="92">
        <v>445582.2</v>
      </c>
      <c r="F13" s="93">
        <v>440231.1</v>
      </c>
      <c r="G13" s="94">
        <v>288286.3</v>
      </c>
      <c r="H13" s="93">
        <v>1315766</v>
      </c>
      <c r="I13" s="93">
        <v>216223</v>
      </c>
      <c r="J13" s="93">
        <v>1531989</v>
      </c>
      <c r="K13" s="93">
        <v>2821417</v>
      </c>
      <c r="L13" s="93">
        <v>122985.60000000001</v>
      </c>
      <c r="M13" s="93">
        <v>2944402.6</v>
      </c>
      <c r="N13" s="93">
        <v>574525</v>
      </c>
      <c r="O13" s="93">
        <v>3518927.6</v>
      </c>
      <c r="P13" s="93">
        <v>5050916.5999999996</v>
      </c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</row>
    <row r="14" spans="1:35" ht="16.5" customHeight="1" x14ac:dyDescent="0.15">
      <c r="A14" s="88" t="s">
        <v>97</v>
      </c>
      <c r="B14" s="89">
        <v>8</v>
      </c>
      <c r="C14" s="90" t="s">
        <v>97</v>
      </c>
      <c r="D14" s="91">
        <v>147513</v>
      </c>
      <c r="E14" s="92">
        <v>379784</v>
      </c>
      <c r="F14" s="93">
        <v>447205</v>
      </c>
      <c r="G14" s="94">
        <v>353430</v>
      </c>
      <c r="H14" s="93">
        <v>1327932</v>
      </c>
      <c r="I14" s="93">
        <v>192041</v>
      </c>
      <c r="J14" s="93">
        <v>1519973</v>
      </c>
      <c r="K14" s="93">
        <v>2769017</v>
      </c>
      <c r="L14" s="93">
        <v>107231</v>
      </c>
      <c r="M14" s="93">
        <v>2876248</v>
      </c>
      <c r="N14" s="93">
        <v>514180</v>
      </c>
      <c r="O14" s="93">
        <v>3390428</v>
      </c>
      <c r="P14" s="93">
        <v>4910401</v>
      </c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</row>
    <row r="15" spans="1:35" ht="16.5" customHeight="1" x14ac:dyDescent="0.15">
      <c r="A15" s="88" t="s">
        <v>97</v>
      </c>
      <c r="B15" s="89">
        <v>9</v>
      </c>
      <c r="C15" s="90" t="s">
        <v>97</v>
      </c>
      <c r="D15" s="91">
        <v>132089</v>
      </c>
      <c r="E15" s="92">
        <v>455451</v>
      </c>
      <c r="F15" s="93">
        <v>568004</v>
      </c>
      <c r="G15" s="94">
        <v>291331</v>
      </c>
      <c r="H15" s="93">
        <v>1446875</v>
      </c>
      <c r="I15" s="93">
        <v>190141</v>
      </c>
      <c r="J15" s="93">
        <v>1637016</v>
      </c>
      <c r="K15" s="93">
        <v>3213901</v>
      </c>
      <c r="L15" s="93">
        <v>135571</v>
      </c>
      <c r="M15" s="93">
        <v>3349472</v>
      </c>
      <c r="N15" s="93">
        <v>581992</v>
      </c>
      <c r="O15" s="93">
        <v>3931464</v>
      </c>
      <c r="P15" s="93">
        <v>5568480</v>
      </c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</row>
    <row r="16" spans="1:35" ht="16.5" customHeight="1" x14ac:dyDescent="0.15">
      <c r="A16" s="88" t="s">
        <v>97</v>
      </c>
      <c r="B16" s="89">
        <v>10</v>
      </c>
      <c r="C16" s="90" t="s">
        <v>97</v>
      </c>
      <c r="D16" s="91">
        <v>131578</v>
      </c>
      <c r="E16" s="92">
        <v>276946</v>
      </c>
      <c r="F16" s="93">
        <v>466263</v>
      </c>
      <c r="G16" s="94">
        <v>293770</v>
      </c>
      <c r="H16" s="93">
        <v>1168557</v>
      </c>
      <c r="I16" s="93">
        <v>214443</v>
      </c>
      <c r="J16" s="93">
        <v>1383000</v>
      </c>
      <c r="K16" s="93">
        <v>3287824</v>
      </c>
      <c r="L16" s="93">
        <v>101218</v>
      </c>
      <c r="M16" s="93">
        <v>3389042</v>
      </c>
      <c r="N16" s="93">
        <v>502407</v>
      </c>
      <c r="O16" s="93">
        <v>3891449</v>
      </c>
      <c r="P16" s="93">
        <v>5274449</v>
      </c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</row>
    <row r="17" spans="1:35" ht="16.5" customHeight="1" x14ac:dyDescent="0.15">
      <c r="A17" s="88" t="s">
        <v>97</v>
      </c>
      <c r="B17" s="89">
        <v>11</v>
      </c>
      <c r="C17" s="90" t="s">
        <v>97</v>
      </c>
      <c r="D17" s="91">
        <v>152120</v>
      </c>
      <c r="E17" s="92">
        <v>444554</v>
      </c>
      <c r="F17" s="93">
        <v>422414</v>
      </c>
      <c r="G17" s="94">
        <v>382489</v>
      </c>
      <c r="H17" s="93">
        <v>1401577</v>
      </c>
      <c r="I17" s="93">
        <v>212196</v>
      </c>
      <c r="J17" s="93">
        <v>1613773</v>
      </c>
      <c r="K17" s="93">
        <v>3627236</v>
      </c>
      <c r="L17" s="93">
        <v>105551</v>
      </c>
      <c r="M17" s="93">
        <v>3732787</v>
      </c>
      <c r="N17" s="93">
        <v>591451</v>
      </c>
      <c r="O17" s="93">
        <v>4324238</v>
      </c>
      <c r="P17" s="93">
        <v>5938011</v>
      </c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</row>
    <row r="18" spans="1:35" ht="16.5" customHeight="1" x14ac:dyDescent="0.15">
      <c r="A18" s="102" t="s">
        <v>97</v>
      </c>
      <c r="B18" s="103">
        <v>12</v>
      </c>
      <c r="C18" s="104" t="s">
        <v>97</v>
      </c>
      <c r="D18" s="105">
        <v>240720</v>
      </c>
      <c r="E18" s="106">
        <v>623533</v>
      </c>
      <c r="F18" s="107">
        <v>576781</v>
      </c>
      <c r="G18" s="108">
        <v>338918</v>
      </c>
      <c r="H18" s="107">
        <v>1779952</v>
      </c>
      <c r="I18" s="107">
        <v>222111</v>
      </c>
      <c r="J18" s="107">
        <v>2002063</v>
      </c>
      <c r="K18" s="107">
        <v>3444162</v>
      </c>
      <c r="L18" s="107">
        <v>82607</v>
      </c>
      <c r="M18" s="107">
        <v>3526769</v>
      </c>
      <c r="N18" s="107">
        <v>622953</v>
      </c>
      <c r="O18" s="107">
        <v>4149722</v>
      </c>
      <c r="P18" s="107">
        <v>6151785</v>
      </c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</row>
    <row r="19" spans="1:35" ht="16.5" customHeight="1" x14ac:dyDescent="0.15">
      <c r="A19" s="109" t="s">
        <v>99</v>
      </c>
      <c r="B19" s="110">
        <v>1</v>
      </c>
      <c r="C19" s="111" t="s">
        <v>2</v>
      </c>
      <c r="D19" s="112">
        <v>143004</v>
      </c>
      <c r="E19" s="113">
        <v>486122</v>
      </c>
      <c r="F19" s="114">
        <v>448320</v>
      </c>
      <c r="G19" s="115">
        <v>312993</v>
      </c>
      <c r="H19" s="114">
        <v>1390439</v>
      </c>
      <c r="I19" s="114">
        <v>188370</v>
      </c>
      <c r="J19" s="114">
        <v>1578809</v>
      </c>
      <c r="K19" s="114">
        <v>3142553</v>
      </c>
      <c r="L19" s="114">
        <v>101200</v>
      </c>
      <c r="M19" s="114">
        <v>3243753</v>
      </c>
      <c r="N19" s="114">
        <v>552752</v>
      </c>
      <c r="O19" s="114">
        <v>3796505</v>
      </c>
      <c r="P19" s="114">
        <v>5375314</v>
      </c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</row>
    <row r="20" spans="1:35" ht="16.5" customHeight="1" x14ac:dyDescent="0.15">
      <c r="A20" s="88" t="s">
        <v>97</v>
      </c>
      <c r="B20" s="89">
        <v>2</v>
      </c>
      <c r="C20" s="90" t="s">
        <v>97</v>
      </c>
      <c r="D20" s="91">
        <v>112461</v>
      </c>
      <c r="E20" s="92">
        <v>372979</v>
      </c>
      <c r="F20" s="93">
        <v>436165</v>
      </c>
      <c r="G20" s="94">
        <v>303440</v>
      </c>
      <c r="H20" s="93">
        <v>1225045</v>
      </c>
      <c r="I20" s="93">
        <v>202323</v>
      </c>
      <c r="J20" s="93">
        <v>1427368</v>
      </c>
      <c r="K20" s="93">
        <v>3176600</v>
      </c>
      <c r="L20" s="93">
        <v>80992</v>
      </c>
      <c r="M20" s="93">
        <v>3257592</v>
      </c>
      <c r="N20" s="93">
        <v>499004</v>
      </c>
      <c r="O20" s="93">
        <v>3756596</v>
      </c>
      <c r="P20" s="93">
        <v>5183964</v>
      </c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</row>
    <row r="21" spans="1:35" ht="16.5" customHeight="1" x14ac:dyDescent="0.15">
      <c r="A21" s="102" t="s">
        <v>97</v>
      </c>
      <c r="B21" s="103">
        <v>3</v>
      </c>
      <c r="C21" s="104" t="s">
        <v>97</v>
      </c>
      <c r="D21" s="105">
        <v>134460</v>
      </c>
      <c r="E21" s="106">
        <v>506088</v>
      </c>
      <c r="F21" s="107">
        <v>545761</v>
      </c>
      <c r="G21" s="108">
        <v>376459</v>
      </c>
      <c r="H21" s="107">
        <v>1562768</v>
      </c>
      <c r="I21" s="107">
        <v>221847</v>
      </c>
      <c r="J21" s="107">
        <v>1784615</v>
      </c>
      <c r="K21" s="107">
        <v>3244505</v>
      </c>
      <c r="L21" s="107">
        <v>133590</v>
      </c>
      <c r="M21" s="107">
        <v>3378095</v>
      </c>
      <c r="N21" s="107">
        <v>656148</v>
      </c>
      <c r="O21" s="107">
        <v>4034243</v>
      </c>
      <c r="P21" s="107">
        <v>5818858</v>
      </c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</row>
    <row r="22" spans="1:35" ht="16.5" customHeight="1" x14ac:dyDescent="0.15">
      <c r="A22" s="109" t="s">
        <v>99</v>
      </c>
      <c r="B22" s="110">
        <v>4</v>
      </c>
      <c r="C22" s="111" t="s">
        <v>2</v>
      </c>
      <c r="D22" s="112">
        <v>129533</v>
      </c>
      <c r="E22" s="113">
        <v>319418</v>
      </c>
      <c r="F22" s="114">
        <v>371178</v>
      </c>
      <c r="G22" s="115">
        <v>318506</v>
      </c>
      <c r="H22" s="114">
        <v>1138635</v>
      </c>
      <c r="I22" s="114">
        <v>230931</v>
      </c>
      <c r="J22" s="114">
        <v>1369566</v>
      </c>
      <c r="K22" s="114">
        <v>2891860</v>
      </c>
      <c r="L22" s="114">
        <v>108204</v>
      </c>
      <c r="M22" s="114">
        <v>3000064</v>
      </c>
      <c r="N22" s="114">
        <v>608068</v>
      </c>
      <c r="O22" s="114">
        <v>3608132</v>
      </c>
      <c r="P22" s="114">
        <v>4977698</v>
      </c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</row>
    <row r="23" spans="1:35" ht="16.5" customHeight="1" x14ac:dyDescent="0.15">
      <c r="A23" s="88" t="s">
        <v>97</v>
      </c>
      <c r="B23" s="89">
        <v>5</v>
      </c>
      <c r="C23" s="90" t="s">
        <v>97</v>
      </c>
      <c r="D23" s="91">
        <v>141383</v>
      </c>
      <c r="E23" s="92">
        <v>470038</v>
      </c>
      <c r="F23" s="93">
        <v>596834</v>
      </c>
      <c r="G23" s="94">
        <v>400626</v>
      </c>
      <c r="H23" s="93">
        <v>1608881</v>
      </c>
      <c r="I23" s="93">
        <v>266173</v>
      </c>
      <c r="J23" s="93">
        <v>1875054</v>
      </c>
      <c r="K23" s="93">
        <v>2982675</v>
      </c>
      <c r="L23" s="93">
        <v>69369</v>
      </c>
      <c r="M23" s="93">
        <v>3052044</v>
      </c>
      <c r="N23" s="93">
        <v>548404</v>
      </c>
      <c r="O23" s="93">
        <v>3600448</v>
      </c>
      <c r="P23" s="93">
        <v>5475502</v>
      </c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</row>
    <row r="24" spans="1:35" ht="16.5" customHeight="1" x14ac:dyDescent="0.15">
      <c r="A24" s="88" t="s">
        <v>97</v>
      </c>
      <c r="B24" s="89">
        <v>6</v>
      </c>
      <c r="C24" s="90" t="s">
        <v>97</v>
      </c>
      <c r="D24" s="91">
        <v>125964</v>
      </c>
      <c r="E24" s="92">
        <v>451640</v>
      </c>
      <c r="F24" s="93">
        <v>581255</v>
      </c>
      <c r="G24" s="94">
        <v>283097</v>
      </c>
      <c r="H24" s="93">
        <v>1441956</v>
      </c>
      <c r="I24" s="93">
        <v>242706</v>
      </c>
      <c r="J24" s="93">
        <v>1684662</v>
      </c>
      <c r="K24" s="93">
        <v>2944262</v>
      </c>
      <c r="L24" s="93">
        <v>102477</v>
      </c>
      <c r="M24" s="93">
        <v>3046739</v>
      </c>
      <c r="N24" s="93">
        <v>641357</v>
      </c>
      <c r="O24" s="93">
        <v>3688096</v>
      </c>
      <c r="P24" s="93">
        <v>5372758</v>
      </c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</row>
    <row r="25" spans="1:35" ht="16.5" customHeight="1" x14ac:dyDescent="0.15">
      <c r="A25" s="88" t="s">
        <v>97</v>
      </c>
      <c r="B25" s="89">
        <v>7</v>
      </c>
      <c r="C25" s="90" t="s">
        <v>97</v>
      </c>
      <c r="D25" s="91">
        <v>118007.20000000001</v>
      </c>
      <c r="E25" s="92">
        <v>353747</v>
      </c>
      <c r="F25" s="93">
        <v>360068</v>
      </c>
      <c r="G25" s="94">
        <v>253870</v>
      </c>
      <c r="H25" s="93">
        <v>1085692.2</v>
      </c>
      <c r="I25" s="93">
        <v>199207</v>
      </c>
      <c r="J25" s="93">
        <v>1284899.2</v>
      </c>
      <c r="K25" s="93">
        <v>2186792</v>
      </c>
      <c r="L25" s="93">
        <v>65395</v>
      </c>
      <c r="M25" s="93">
        <v>2252187</v>
      </c>
      <c r="N25" s="93">
        <v>481483</v>
      </c>
      <c r="O25" s="93">
        <v>2733670</v>
      </c>
      <c r="P25" s="93">
        <v>4018569.2</v>
      </c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</row>
    <row r="26" spans="1:35" ht="16.5" customHeight="1" x14ac:dyDescent="0.15">
      <c r="A26" s="140"/>
      <c r="B26" s="89">
        <v>8</v>
      </c>
      <c r="C26" s="117"/>
      <c r="D26" s="91">
        <v>148811</v>
      </c>
      <c r="E26" s="94">
        <v>427513</v>
      </c>
      <c r="F26" s="118">
        <v>524758</v>
      </c>
      <c r="G26" s="118">
        <v>377295</v>
      </c>
      <c r="H26" s="118">
        <f>SUM(D26:G26)</f>
        <v>1478377</v>
      </c>
      <c r="I26" s="118">
        <v>198828</v>
      </c>
      <c r="J26" s="118">
        <f>H26+I26</f>
        <v>1677205</v>
      </c>
      <c r="K26" s="118">
        <v>2650832</v>
      </c>
      <c r="L26" s="118">
        <v>79748</v>
      </c>
      <c r="M26" s="118">
        <f>K26+L26</f>
        <v>2730580</v>
      </c>
      <c r="N26" s="118">
        <v>530557</v>
      </c>
      <c r="O26" s="118">
        <f>M26+N26</f>
        <v>3261137</v>
      </c>
      <c r="P26" s="93">
        <f>J26+O26</f>
        <v>4938342</v>
      </c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</row>
    <row r="27" spans="1:35" x14ac:dyDescent="0.15">
      <c r="A27" s="140"/>
      <c r="B27" s="89">
        <v>9</v>
      </c>
      <c r="C27" s="117"/>
      <c r="D27" s="143">
        <v>137867</v>
      </c>
      <c r="E27" s="119">
        <v>300977</v>
      </c>
      <c r="F27" s="118">
        <v>309994</v>
      </c>
      <c r="G27" s="118">
        <v>317989</v>
      </c>
      <c r="H27" s="118">
        <f>SUM(D27:G27)</f>
        <v>1066827</v>
      </c>
      <c r="I27" s="118">
        <v>201481</v>
      </c>
      <c r="J27" s="118">
        <f>H27+I27</f>
        <v>1268308</v>
      </c>
      <c r="K27" s="118">
        <v>2836386</v>
      </c>
      <c r="L27" s="118">
        <v>85385</v>
      </c>
      <c r="M27" s="118">
        <f>K27+L27</f>
        <v>2921771</v>
      </c>
      <c r="N27" s="118">
        <v>592060</v>
      </c>
      <c r="O27" s="118">
        <f>M27+N27</f>
        <v>3513831</v>
      </c>
      <c r="P27" s="93">
        <f>J27+O27</f>
        <v>4782139</v>
      </c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</row>
    <row r="28" spans="1:35" x14ac:dyDescent="0.15">
      <c r="A28" s="140"/>
      <c r="B28" s="89">
        <v>10</v>
      </c>
      <c r="C28" s="121"/>
      <c r="D28" s="143">
        <v>133902</v>
      </c>
      <c r="E28" s="122">
        <v>417256</v>
      </c>
      <c r="F28" s="93">
        <v>518749</v>
      </c>
      <c r="G28" s="93">
        <v>326303</v>
      </c>
      <c r="H28" s="93">
        <f>SUM(D28:G28)</f>
        <v>1396210</v>
      </c>
      <c r="I28" s="93">
        <v>233815</v>
      </c>
      <c r="J28" s="93">
        <f>H28+I28</f>
        <v>1630025</v>
      </c>
      <c r="K28" s="93">
        <v>3032159</v>
      </c>
      <c r="L28" s="93">
        <v>88372</v>
      </c>
      <c r="M28" s="93">
        <f>K28+L28</f>
        <v>3120531</v>
      </c>
      <c r="N28" s="93">
        <v>546681</v>
      </c>
      <c r="O28" s="93">
        <f>M28+N28</f>
        <v>3667212</v>
      </c>
      <c r="P28" s="93">
        <f>J28+O28</f>
        <v>5297237</v>
      </c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</row>
    <row r="29" spans="1:35" x14ac:dyDescent="0.15">
      <c r="A29" s="156"/>
      <c r="B29" s="89">
        <v>11</v>
      </c>
      <c r="C29" s="121"/>
      <c r="D29" s="143">
        <v>161838</v>
      </c>
      <c r="E29" s="94">
        <v>406508</v>
      </c>
      <c r="F29" s="93">
        <v>674635</v>
      </c>
      <c r="G29" s="93">
        <v>416207</v>
      </c>
      <c r="H29" s="93">
        <f>SUM(D29:G29)</f>
        <v>1659188</v>
      </c>
      <c r="I29" s="93">
        <v>260970</v>
      </c>
      <c r="J29" s="93">
        <f>H29+I29</f>
        <v>1920158</v>
      </c>
      <c r="K29" s="93">
        <v>3770937</v>
      </c>
      <c r="L29" s="93">
        <v>102807</v>
      </c>
      <c r="M29" s="93">
        <f>K29+L29</f>
        <v>3873744</v>
      </c>
      <c r="N29" s="93">
        <v>755087</v>
      </c>
      <c r="O29" s="93">
        <f>M29+N29</f>
        <v>4628831</v>
      </c>
      <c r="P29" s="93">
        <f>J29+O29</f>
        <v>6548989</v>
      </c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</row>
    <row r="30" spans="1:35" x14ac:dyDescent="0.15">
      <c r="A30" s="145"/>
      <c r="B30" s="96">
        <v>12</v>
      </c>
      <c r="C30" s="124"/>
      <c r="D30" s="148">
        <f>(近和41!H25+近和41!L25+近和41!P25+近和41!T25+近和41!X25+近和41!H46+近和41!L46+近和41!P46+近和41!T46+近和41!X46+近和42!H25+近和42!L25+近和42!P25)</f>
        <v>236691.20000000001</v>
      </c>
      <c r="E30" s="101">
        <f>(近和31!H25+近和31!L25+近和31!P25+近和31!T25+近和31!X25+近和32!H25+近和32!L25+近和32!P25+近和32!T25+近和32!X25+近和33!H25+近和33!L25+近和33!P25+近和33!T25+近和3未!H25+近和3未!L25+近和3未!P25)</f>
        <v>613047</v>
      </c>
      <c r="F30" s="100">
        <f>(近乳21!H23+近乳21!L23+近乳21!P23+近乳21!T23+近乳21!X23+近乳23!H23+近乳23!L23+近乳23!P23+近乳22!H23+近乳22!L23+近乳22!P23+近乳22!T23+近乳22!X23+近乳2未!H24+近乳2未!L24+近乳2未!P24+近乳2未!T24+近乳2未!X24+近乳2未!H44)</f>
        <v>514185.1</v>
      </c>
      <c r="G30" s="100">
        <f>(近交雑31!H23+近交雑31!L23+近交雑31!P23+近交雑31!T23+近交雑31!X23+近交雑32!H23+近交雑32!L23+近交雑32!P23+近交雑32!T23+近交雑32!X23+近交雑33!H23+近交雑33!L23+近交雑33!P23+近交雑3未!L24+近交雑3未!P24+近交雑3未!T24)</f>
        <v>316776.40000000002</v>
      </c>
      <c r="H30" s="100">
        <f>SUM(D30:G30)</f>
        <v>1680699.6999999997</v>
      </c>
      <c r="I30" s="100">
        <f>(近輸入牛1!L40+近輸入牛1!P40+近輸入牛1!T40+近輸入牛1!X40+近輸入牛2!H20+近輸入牛2!L20+近輸入牛2!P20+近輸入牛2!T20+近輸入牛2!X20+近輸入牛2!H40+近輸入牛2!L40+近輸入牛2!P40)</f>
        <v>243480.59999999998</v>
      </c>
      <c r="J30" s="100">
        <f>H30+I30</f>
        <v>1924180.2999999998</v>
      </c>
      <c r="K30" s="100">
        <f>(近豚1!H18+近豚1!L18+近豚1!P18+近豚1!T18+近豚2!H18+近豚2!L18+近豚2!P18)</f>
        <v>3420527.6999999993</v>
      </c>
      <c r="L30" s="100">
        <f>(近豚ﾌﾛｰｽﾞﾝ!H23+近豚ﾌﾛｰｽﾞﾝ!L23+近豚ﾌﾛｰｽﾞﾝ!P23+近豚ﾌﾛｰｽﾞﾝ!T23+近豚ﾌﾛｰｽﾞﾝ!H42+近豚ﾌﾛｰｽﾞﾝ!L42)</f>
        <v>92793.599999999991</v>
      </c>
      <c r="M30" s="100">
        <f>K30+L30</f>
        <v>3513321.2999999993</v>
      </c>
      <c r="N30" s="100">
        <f>(近輸入豚1!H20+近輸入豚1!L20+近輸入豚1!P20+近輸入豚1!T20+近輸入豚1!X20+近輸入豚1!H40+近輸入豚1!L40+近輸入豚1!P40+近輸入豚1!T40+近輸入豚1!X40+近輸入豚2!H20+近輸入豚2!L20+近輸入豚2!P20+近輸入豚2!T20)</f>
        <v>692277.9</v>
      </c>
      <c r="O30" s="100">
        <f>M30+N30</f>
        <v>4205599.1999999993</v>
      </c>
      <c r="P30" s="100">
        <f>J30+O30</f>
        <v>6129779.4999999991</v>
      </c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</row>
    <row r="31" spans="1:35" x14ac:dyDescent="0.15">
      <c r="A31" s="127"/>
      <c r="B31" s="127"/>
      <c r="C31" s="128" t="s">
        <v>106</v>
      </c>
      <c r="D31" s="157" t="s">
        <v>107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</row>
    <row r="32" spans="1:35" x14ac:dyDescent="0.15"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</row>
    <row r="33" spans="4:35" ht="14.25" x14ac:dyDescent="0.15">
      <c r="D33" s="134"/>
      <c r="E33" s="134"/>
      <c r="F33" s="134"/>
      <c r="G33" s="134"/>
      <c r="H33" s="158"/>
      <c r="I33" s="134"/>
      <c r="J33" s="158"/>
      <c r="K33" s="134"/>
      <c r="L33" s="134"/>
      <c r="M33" s="159"/>
      <c r="N33" s="134"/>
      <c r="O33" s="160"/>
      <c r="P33" s="160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</row>
    <row r="34" spans="4:35" x14ac:dyDescent="0.15">
      <c r="D34" s="161"/>
      <c r="E34" s="161"/>
      <c r="F34" s="162"/>
      <c r="G34" s="161"/>
      <c r="H34" s="131"/>
      <c r="I34" s="163"/>
      <c r="J34" s="131"/>
      <c r="K34" s="161"/>
      <c r="L34" s="161"/>
      <c r="M34" s="131"/>
      <c r="N34" s="161"/>
      <c r="O34" s="164"/>
      <c r="P34" s="164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</row>
    <row r="35" spans="4:35" x14ac:dyDescent="0.15">
      <c r="D35" s="161"/>
      <c r="E35" s="161"/>
      <c r="F35" s="162"/>
      <c r="G35" s="161"/>
      <c r="H35" s="65"/>
      <c r="I35" s="163"/>
      <c r="J35" s="65"/>
      <c r="K35" s="161"/>
      <c r="L35" s="161"/>
      <c r="M35" s="65"/>
      <c r="N35" s="161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</row>
    <row r="36" spans="4:35" x14ac:dyDescent="0.15">
      <c r="D36" s="161"/>
      <c r="E36" s="119"/>
      <c r="F36" s="162"/>
      <c r="G36" s="161"/>
      <c r="H36" s="65"/>
      <c r="I36" s="163"/>
      <c r="J36" s="65"/>
      <c r="K36" s="161"/>
      <c r="L36" s="161"/>
      <c r="M36" s="65"/>
      <c r="N36" s="161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</row>
    <row r="37" spans="4:35" x14ac:dyDescent="0.15">
      <c r="D37" s="161"/>
      <c r="E37" s="119"/>
      <c r="F37" s="162"/>
      <c r="G37" s="161"/>
      <c r="H37" s="65"/>
      <c r="I37" s="163"/>
      <c r="J37" s="65"/>
      <c r="K37" s="161"/>
      <c r="L37" s="161"/>
      <c r="M37" s="65"/>
      <c r="N37" s="161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</row>
    <row r="38" spans="4:35" x14ac:dyDescent="0.15">
      <c r="D38" s="161"/>
      <c r="E38" s="161"/>
      <c r="F38" s="162"/>
      <c r="G38" s="161"/>
      <c r="H38" s="65"/>
      <c r="I38" s="161"/>
      <c r="J38" s="65"/>
      <c r="K38" s="161"/>
      <c r="L38" s="161"/>
      <c r="M38" s="65"/>
      <c r="N38" s="161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</row>
    <row r="39" spans="4:35" x14ac:dyDescent="0.15">
      <c r="D39" s="161"/>
      <c r="E39" s="161"/>
      <c r="F39" s="162"/>
      <c r="G39" s="161"/>
      <c r="H39" s="65"/>
      <c r="I39" s="161"/>
      <c r="J39" s="65"/>
      <c r="K39" s="161"/>
      <c r="L39" s="161"/>
      <c r="M39" s="65"/>
      <c r="N39" s="161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</row>
    <row r="40" spans="4:35" x14ac:dyDescent="0.15">
      <c r="D40" s="161"/>
      <c r="E40" s="161"/>
      <c r="F40" s="162"/>
      <c r="G40" s="161"/>
      <c r="H40" s="65"/>
      <c r="I40" s="161"/>
      <c r="J40" s="65"/>
      <c r="K40" s="161"/>
      <c r="L40" s="65"/>
      <c r="M40" s="65"/>
      <c r="N40" s="161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</row>
    <row r="41" spans="4:35" x14ac:dyDescent="0.15">
      <c r="D41" s="161"/>
      <c r="E41" s="161"/>
      <c r="F41" s="162"/>
      <c r="G41" s="161"/>
      <c r="H41" s="65"/>
      <c r="I41" s="161"/>
      <c r="J41" s="65"/>
      <c r="K41" s="65"/>
      <c r="L41" s="65"/>
      <c r="M41" s="65"/>
      <c r="N41" s="161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</row>
    <row r="42" spans="4:35" x14ac:dyDescent="0.15">
      <c r="D42" s="165"/>
      <c r="E42" s="161"/>
      <c r="F42" s="162"/>
      <c r="G42" s="161"/>
      <c r="H42" s="65"/>
      <c r="I42" s="161"/>
      <c r="J42" s="65"/>
      <c r="K42" s="65"/>
      <c r="L42" s="65"/>
      <c r="M42" s="65"/>
      <c r="N42" s="161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</row>
    <row r="43" spans="4:35" x14ac:dyDescent="0.15">
      <c r="D43" s="132"/>
      <c r="E43" s="161"/>
      <c r="F43" s="162"/>
      <c r="G43" s="161"/>
      <c r="H43" s="65"/>
      <c r="I43" s="161"/>
      <c r="J43" s="65"/>
      <c r="K43" s="65"/>
      <c r="L43" s="65"/>
      <c r="M43" s="65"/>
      <c r="N43" s="161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</row>
    <row r="44" spans="4:35" x14ac:dyDescent="0.15">
      <c r="D44" s="132"/>
      <c r="E44" s="161"/>
      <c r="F44" s="162"/>
      <c r="G44" s="161"/>
      <c r="H44" s="65"/>
      <c r="I44" s="161"/>
      <c r="J44" s="65"/>
      <c r="K44" s="65"/>
      <c r="L44" s="65"/>
      <c r="M44" s="65"/>
      <c r="N44" s="161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</row>
    <row r="45" spans="4:35" x14ac:dyDescent="0.15">
      <c r="D45" s="132"/>
      <c r="E45" s="161"/>
      <c r="F45" s="162"/>
      <c r="G45" s="161"/>
      <c r="H45" s="65"/>
      <c r="I45" s="161"/>
      <c r="J45" s="65"/>
      <c r="K45" s="65"/>
      <c r="L45" s="65"/>
      <c r="M45" s="65"/>
      <c r="N45" s="161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</row>
    <row r="46" spans="4:35" x14ac:dyDescent="0.15">
      <c r="D46" s="65"/>
      <c r="E46" s="161"/>
      <c r="F46" s="162"/>
      <c r="G46" s="161"/>
      <c r="H46" s="65"/>
      <c r="I46" s="65"/>
      <c r="J46" s="65"/>
      <c r="K46" s="65"/>
      <c r="L46" s="65"/>
      <c r="M46" s="65"/>
      <c r="N46" s="161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</row>
    <row r="47" spans="4:35" x14ac:dyDescent="0.15">
      <c r="D47" s="65"/>
      <c r="E47" s="161"/>
      <c r="F47" s="161"/>
      <c r="G47" s="161"/>
      <c r="H47" s="65"/>
      <c r="I47" s="65"/>
      <c r="J47" s="65"/>
      <c r="K47" s="65"/>
      <c r="L47" s="65"/>
      <c r="M47" s="65"/>
      <c r="N47" s="161"/>
    </row>
    <row r="48" spans="4:35" x14ac:dyDescent="0.15">
      <c r="D48" s="65"/>
      <c r="E48" s="161"/>
      <c r="F48" s="161"/>
      <c r="G48" s="161"/>
      <c r="H48" s="65"/>
      <c r="I48" s="65"/>
      <c r="J48" s="65"/>
      <c r="K48" s="65"/>
      <c r="L48" s="65"/>
      <c r="M48" s="65"/>
      <c r="N48" s="65"/>
    </row>
    <row r="49" spans="4:14" x14ac:dyDescent="0.15">
      <c r="D49" s="65"/>
      <c r="E49" s="161"/>
      <c r="F49" s="161"/>
      <c r="G49" s="65"/>
      <c r="H49" s="65"/>
      <c r="I49" s="65"/>
      <c r="J49" s="65"/>
      <c r="K49" s="65"/>
      <c r="L49" s="65"/>
      <c r="M49" s="65"/>
      <c r="N49" s="65"/>
    </row>
    <row r="50" spans="4:14" x14ac:dyDescent="0.15">
      <c r="D50" s="65"/>
      <c r="E50" s="65"/>
      <c r="F50" s="161"/>
      <c r="G50" s="65"/>
      <c r="H50" s="65"/>
      <c r="I50" s="65"/>
      <c r="J50" s="65"/>
      <c r="K50" s="65"/>
      <c r="L50" s="65"/>
      <c r="M50" s="65"/>
      <c r="N50" s="65"/>
    </row>
    <row r="51" spans="4:14" x14ac:dyDescent="0.15">
      <c r="D51" s="65"/>
      <c r="E51" s="65"/>
      <c r="F51" s="161"/>
      <c r="G51" s="65"/>
      <c r="H51" s="65"/>
      <c r="I51" s="65"/>
      <c r="J51" s="65"/>
      <c r="K51" s="65"/>
      <c r="L51" s="65"/>
      <c r="M51" s="65"/>
      <c r="N51" s="65"/>
    </row>
  </sheetData>
  <mergeCells count="5">
    <mergeCell ref="D4:H4"/>
    <mergeCell ref="K4:M4"/>
    <mergeCell ref="D5:E5"/>
    <mergeCell ref="H5:H6"/>
    <mergeCell ref="M5:M6"/>
  </mergeCells>
  <phoneticPr fontId="5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3:U42"/>
  <sheetViews>
    <sheetView zoomScale="75" workbookViewId="0">
      <selection activeCell="P34" sqref="P34"/>
    </sheetView>
  </sheetViews>
  <sheetFormatPr defaultColWidth="7.5" defaultRowHeight="12" x14ac:dyDescent="0.15"/>
  <cols>
    <col min="1" max="1" width="1.625" style="624" customWidth="1"/>
    <col min="2" max="2" width="4.125" style="624" customWidth="1"/>
    <col min="3" max="3" width="3.125" style="624" customWidth="1"/>
    <col min="4" max="4" width="2.625" style="624" customWidth="1"/>
    <col min="5" max="7" width="7.625" style="624" customWidth="1"/>
    <col min="8" max="8" width="9.125" style="624" customWidth="1"/>
    <col min="9" max="11" width="7.625" style="624" customWidth="1"/>
    <col min="12" max="12" width="9.125" style="624" customWidth="1"/>
    <col min="13" max="15" width="7.625" style="624" customWidth="1"/>
    <col min="16" max="16" width="9.125" style="624" customWidth="1"/>
    <col min="17" max="17" width="7.625" style="624" bestFit="1" customWidth="1"/>
    <col min="18" max="19" width="7.5" style="624"/>
    <col min="20" max="20" width="8.625" style="624" customWidth="1"/>
    <col min="21" max="16384" width="7.5" style="624"/>
  </cols>
  <sheetData>
    <row r="3" spans="2:21" x14ac:dyDescent="0.15">
      <c r="B3" s="624" t="s">
        <v>399</v>
      </c>
    </row>
    <row r="4" spans="2:21" x14ac:dyDescent="0.15">
      <c r="T4" s="625" t="s">
        <v>245</v>
      </c>
    </row>
    <row r="5" spans="2:21" ht="6" customHeight="1" x14ac:dyDescent="0.15"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7"/>
      <c r="N5" s="627"/>
      <c r="O5" s="627"/>
      <c r="P5" s="627"/>
    </row>
    <row r="6" spans="2:21" ht="15" customHeight="1" x14ac:dyDescent="0.15">
      <c r="B6" s="437"/>
      <c r="C6" s="596" t="s">
        <v>188</v>
      </c>
      <c r="D6" s="598"/>
      <c r="E6" s="761">
        <v>4</v>
      </c>
      <c r="F6" s="762"/>
      <c r="G6" s="762"/>
      <c r="H6" s="763"/>
      <c r="I6" s="761">
        <v>3</v>
      </c>
      <c r="J6" s="762"/>
      <c r="K6" s="762"/>
      <c r="L6" s="763"/>
      <c r="M6" s="761">
        <v>2</v>
      </c>
      <c r="N6" s="762"/>
      <c r="O6" s="762"/>
      <c r="P6" s="763"/>
      <c r="Q6" s="761">
        <v>3</v>
      </c>
      <c r="R6" s="762"/>
      <c r="S6" s="762"/>
      <c r="T6" s="763"/>
    </row>
    <row r="7" spans="2:21" ht="15" customHeight="1" x14ac:dyDescent="0.15">
      <c r="B7" s="437"/>
      <c r="C7" s="343" t="s">
        <v>189</v>
      </c>
      <c r="D7" s="615"/>
      <c r="E7" s="761" t="s">
        <v>190</v>
      </c>
      <c r="F7" s="762"/>
      <c r="G7" s="762"/>
      <c r="H7" s="763"/>
      <c r="I7" s="761" t="s">
        <v>190</v>
      </c>
      <c r="J7" s="762"/>
      <c r="K7" s="762"/>
      <c r="L7" s="763"/>
      <c r="M7" s="761" t="s">
        <v>316</v>
      </c>
      <c r="N7" s="762"/>
      <c r="O7" s="762"/>
      <c r="P7" s="763"/>
      <c r="Q7" s="749" t="s">
        <v>192</v>
      </c>
      <c r="R7" s="750"/>
      <c r="S7" s="750"/>
      <c r="T7" s="751"/>
    </row>
    <row r="8" spans="2:21" ht="15" customHeight="1" x14ac:dyDescent="0.15">
      <c r="B8" s="341" t="s">
        <v>124</v>
      </c>
      <c r="C8" s="326"/>
      <c r="D8" s="342"/>
      <c r="E8" s="628" t="s">
        <v>254</v>
      </c>
      <c r="F8" s="629" t="s">
        <v>255</v>
      </c>
      <c r="G8" s="630" t="s">
        <v>194</v>
      </c>
      <c r="H8" s="629" t="s">
        <v>128</v>
      </c>
      <c r="I8" s="343" t="s">
        <v>254</v>
      </c>
      <c r="J8" s="631" t="s">
        <v>255</v>
      </c>
      <c r="K8" s="345" t="s">
        <v>194</v>
      </c>
      <c r="L8" s="631" t="s">
        <v>128</v>
      </c>
      <c r="M8" s="343" t="s">
        <v>254</v>
      </c>
      <c r="N8" s="631" t="s">
        <v>255</v>
      </c>
      <c r="O8" s="345" t="s">
        <v>194</v>
      </c>
      <c r="P8" s="631" t="s">
        <v>128</v>
      </c>
      <c r="Q8" s="343" t="s">
        <v>254</v>
      </c>
      <c r="R8" s="631" t="s">
        <v>255</v>
      </c>
      <c r="S8" s="345" t="s">
        <v>194</v>
      </c>
      <c r="T8" s="631" t="s">
        <v>128</v>
      </c>
    </row>
    <row r="9" spans="2:21" ht="15" customHeight="1" x14ac:dyDescent="0.15">
      <c r="B9" s="550" t="s">
        <v>95</v>
      </c>
      <c r="C9" s="585">
        <v>17</v>
      </c>
      <c r="D9" s="531" t="s">
        <v>96</v>
      </c>
      <c r="E9" s="632" t="s">
        <v>282</v>
      </c>
      <c r="F9" s="620" t="s">
        <v>282</v>
      </c>
      <c r="G9" s="619" t="s">
        <v>282</v>
      </c>
      <c r="H9" s="633">
        <v>78859</v>
      </c>
      <c r="I9" s="437">
        <v>2625</v>
      </c>
      <c r="J9" s="362">
        <v>3360</v>
      </c>
      <c r="K9" s="320">
        <v>2883</v>
      </c>
      <c r="L9" s="362">
        <v>400425</v>
      </c>
      <c r="M9" s="437"/>
      <c r="N9" s="437"/>
      <c r="O9" s="437"/>
      <c r="P9" s="437"/>
      <c r="Q9" s="437"/>
      <c r="R9" s="362"/>
      <c r="S9" s="320"/>
      <c r="T9" s="329"/>
      <c r="U9" s="627"/>
    </row>
    <row r="10" spans="2:21" ht="15" customHeight="1" x14ac:dyDescent="0.15">
      <c r="B10" s="634"/>
      <c r="C10" s="635">
        <v>18</v>
      </c>
      <c r="D10" s="636"/>
      <c r="E10" s="632" t="s">
        <v>282</v>
      </c>
      <c r="F10" s="620" t="s">
        <v>282</v>
      </c>
      <c r="G10" s="619" t="s">
        <v>282</v>
      </c>
      <c r="H10" s="633">
        <v>81005</v>
      </c>
      <c r="I10" s="437">
        <v>2667</v>
      </c>
      <c r="J10" s="362">
        <v>3182</v>
      </c>
      <c r="K10" s="320">
        <v>2970</v>
      </c>
      <c r="L10" s="362">
        <v>287459</v>
      </c>
      <c r="M10" s="437">
        <v>1363</v>
      </c>
      <c r="N10" s="437">
        <v>1575</v>
      </c>
      <c r="O10" s="437">
        <v>1434</v>
      </c>
      <c r="P10" s="437">
        <v>401405</v>
      </c>
      <c r="Q10" s="437">
        <v>2258</v>
      </c>
      <c r="R10" s="362">
        <v>2625</v>
      </c>
      <c r="S10" s="320">
        <v>2464</v>
      </c>
      <c r="T10" s="362">
        <v>67898</v>
      </c>
      <c r="U10" s="627"/>
    </row>
    <row r="11" spans="2:21" ht="15" customHeight="1" x14ac:dyDescent="0.15">
      <c r="B11" s="634"/>
      <c r="C11" s="635">
        <v>19</v>
      </c>
      <c r="D11" s="636"/>
      <c r="E11" s="632" t="s">
        <v>282</v>
      </c>
      <c r="F11" s="620" t="s">
        <v>282</v>
      </c>
      <c r="G11" s="619" t="s">
        <v>282</v>
      </c>
      <c r="H11" s="633">
        <v>74058</v>
      </c>
      <c r="I11" s="437">
        <v>2641</v>
      </c>
      <c r="J11" s="362">
        <v>3188</v>
      </c>
      <c r="K11" s="320">
        <v>2899</v>
      </c>
      <c r="L11" s="362">
        <v>280564</v>
      </c>
      <c r="M11" s="437">
        <v>1297</v>
      </c>
      <c r="N11" s="437">
        <v>1661</v>
      </c>
      <c r="O11" s="437">
        <v>1414</v>
      </c>
      <c r="P11" s="437">
        <v>4006648</v>
      </c>
      <c r="Q11" s="437">
        <v>2138</v>
      </c>
      <c r="R11" s="362">
        <v>2678</v>
      </c>
      <c r="S11" s="320">
        <v>2438</v>
      </c>
      <c r="T11" s="362">
        <v>124659</v>
      </c>
      <c r="U11" s="627"/>
    </row>
    <row r="12" spans="2:21" ht="15" customHeight="1" x14ac:dyDescent="0.15">
      <c r="B12" s="634"/>
      <c r="C12" s="635">
        <v>20</v>
      </c>
      <c r="D12" s="636"/>
      <c r="E12" s="632" t="s">
        <v>282</v>
      </c>
      <c r="F12" s="620" t="s">
        <v>282</v>
      </c>
      <c r="G12" s="619" t="s">
        <v>282</v>
      </c>
      <c r="H12" s="633">
        <v>70480</v>
      </c>
      <c r="I12" s="437">
        <v>2100</v>
      </c>
      <c r="J12" s="362">
        <v>3162</v>
      </c>
      <c r="K12" s="320">
        <v>2638</v>
      </c>
      <c r="L12" s="362">
        <v>385135</v>
      </c>
      <c r="M12" s="437">
        <v>1313</v>
      </c>
      <c r="N12" s="437">
        <v>1665</v>
      </c>
      <c r="O12" s="437">
        <v>1411</v>
      </c>
      <c r="P12" s="437">
        <v>4381560</v>
      </c>
      <c r="Q12" s="437">
        <v>1817</v>
      </c>
      <c r="R12" s="362">
        <v>2573</v>
      </c>
      <c r="S12" s="320">
        <v>2254</v>
      </c>
      <c r="T12" s="362">
        <v>99830</v>
      </c>
      <c r="U12" s="627"/>
    </row>
    <row r="13" spans="2:21" ht="15" customHeight="1" x14ac:dyDescent="0.15">
      <c r="B13" s="637"/>
      <c r="C13" s="638">
        <v>21</v>
      </c>
      <c r="D13" s="459"/>
      <c r="E13" s="639" t="s">
        <v>282</v>
      </c>
      <c r="F13" s="640" t="s">
        <v>282</v>
      </c>
      <c r="G13" s="641" t="s">
        <v>282</v>
      </c>
      <c r="H13" s="642">
        <v>82204</v>
      </c>
      <c r="I13" s="341">
        <v>2084</v>
      </c>
      <c r="J13" s="377">
        <v>2888</v>
      </c>
      <c r="K13" s="326">
        <v>2503</v>
      </c>
      <c r="L13" s="377">
        <v>338246</v>
      </c>
      <c r="M13" s="341">
        <v>1280</v>
      </c>
      <c r="N13" s="341">
        <v>1607</v>
      </c>
      <c r="O13" s="341">
        <v>1401</v>
      </c>
      <c r="P13" s="341">
        <v>4294522</v>
      </c>
      <c r="Q13" s="341">
        <v>1680</v>
      </c>
      <c r="R13" s="377">
        <v>2468</v>
      </c>
      <c r="S13" s="326">
        <v>2090</v>
      </c>
      <c r="T13" s="377">
        <v>171148</v>
      </c>
      <c r="U13" s="627"/>
    </row>
    <row r="14" spans="2:21" ht="15" customHeight="1" x14ac:dyDescent="0.15">
      <c r="B14" s="437" t="s">
        <v>400</v>
      </c>
      <c r="C14" s="412">
        <v>3</v>
      </c>
      <c r="D14" s="328"/>
      <c r="E14" s="619" t="s">
        <v>282</v>
      </c>
      <c r="F14" s="620" t="s">
        <v>282</v>
      </c>
      <c r="G14" s="619" t="s">
        <v>282</v>
      </c>
      <c r="H14" s="633">
        <v>4929</v>
      </c>
      <c r="I14" s="320">
        <v>2205</v>
      </c>
      <c r="J14" s="362">
        <v>2625</v>
      </c>
      <c r="K14" s="320">
        <v>2504</v>
      </c>
      <c r="L14" s="362">
        <v>22845</v>
      </c>
      <c r="M14" s="320">
        <v>1365</v>
      </c>
      <c r="N14" s="362">
        <v>1575</v>
      </c>
      <c r="O14" s="320">
        <v>1422</v>
      </c>
      <c r="P14" s="362">
        <v>333711</v>
      </c>
      <c r="Q14" s="320">
        <v>1680</v>
      </c>
      <c r="R14" s="362">
        <v>2363</v>
      </c>
      <c r="S14" s="320">
        <v>2058</v>
      </c>
      <c r="T14" s="362">
        <v>12208</v>
      </c>
      <c r="U14" s="627"/>
    </row>
    <row r="15" spans="2:21" ht="15" customHeight="1" x14ac:dyDescent="0.15">
      <c r="B15" s="437"/>
      <c r="C15" s="412">
        <v>4</v>
      </c>
      <c r="D15" s="328"/>
      <c r="E15" s="619" t="s">
        <v>282</v>
      </c>
      <c r="F15" s="620" t="s">
        <v>282</v>
      </c>
      <c r="G15" s="619" t="s">
        <v>282</v>
      </c>
      <c r="H15" s="633">
        <v>4575</v>
      </c>
      <c r="I15" s="320">
        <v>2163</v>
      </c>
      <c r="J15" s="362">
        <v>2573</v>
      </c>
      <c r="K15" s="320">
        <v>2440</v>
      </c>
      <c r="L15" s="362">
        <v>23274</v>
      </c>
      <c r="M15" s="320">
        <v>1365</v>
      </c>
      <c r="N15" s="362">
        <v>1554</v>
      </c>
      <c r="O15" s="320">
        <v>1425</v>
      </c>
      <c r="P15" s="362">
        <v>349648</v>
      </c>
      <c r="Q15" s="320">
        <v>1732</v>
      </c>
      <c r="R15" s="362">
        <v>2363</v>
      </c>
      <c r="S15" s="320">
        <v>2156</v>
      </c>
      <c r="T15" s="362">
        <v>13950</v>
      </c>
      <c r="U15" s="627"/>
    </row>
    <row r="16" spans="2:21" ht="15" customHeight="1" x14ac:dyDescent="0.15">
      <c r="B16" s="437"/>
      <c r="C16" s="412">
        <v>5</v>
      </c>
      <c r="D16" s="463"/>
      <c r="E16" s="619" t="s">
        <v>282</v>
      </c>
      <c r="F16" s="620" t="s">
        <v>282</v>
      </c>
      <c r="G16" s="619" t="s">
        <v>282</v>
      </c>
      <c r="H16" s="633">
        <v>5294</v>
      </c>
      <c r="I16" s="320">
        <v>2310</v>
      </c>
      <c r="J16" s="362">
        <v>2573</v>
      </c>
      <c r="K16" s="320">
        <v>2501</v>
      </c>
      <c r="L16" s="362">
        <v>26943</v>
      </c>
      <c r="M16" s="320">
        <v>1350</v>
      </c>
      <c r="N16" s="362">
        <v>1575</v>
      </c>
      <c r="O16" s="320">
        <v>1419</v>
      </c>
      <c r="P16" s="362">
        <v>334002</v>
      </c>
      <c r="Q16" s="320">
        <v>1764</v>
      </c>
      <c r="R16" s="362">
        <v>2468</v>
      </c>
      <c r="S16" s="320">
        <v>2137</v>
      </c>
      <c r="T16" s="362">
        <v>13981</v>
      </c>
      <c r="U16" s="627"/>
    </row>
    <row r="17" spans="2:21" ht="15" customHeight="1" x14ac:dyDescent="0.15">
      <c r="B17" s="437"/>
      <c r="C17" s="412">
        <v>6</v>
      </c>
      <c r="D17" s="463"/>
      <c r="E17" s="619" t="s">
        <v>282</v>
      </c>
      <c r="F17" s="620" t="s">
        <v>282</v>
      </c>
      <c r="G17" s="619" t="s">
        <v>282</v>
      </c>
      <c r="H17" s="633">
        <v>4248</v>
      </c>
      <c r="I17" s="320">
        <v>2199</v>
      </c>
      <c r="J17" s="362">
        <v>2573</v>
      </c>
      <c r="K17" s="320">
        <v>2392</v>
      </c>
      <c r="L17" s="362">
        <v>21471</v>
      </c>
      <c r="M17" s="320">
        <v>1317</v>
      </c>
      <c r="N17" s="362">
        <v>1607</v>
      </c>
      <c r="O17" s="320">
        <v>1422</v>
      </c>
      <c r="P17" s="362">
        <v>386883</v>
      </c>
      <c r="Q17" s="320">
        <v>1785</v>
      </c>
      <c r="R17" s="362">
        <v>2363</v>
      </c>
      <c r="S17" s="320">
        <v>2030</v>
      </c>
      <c r="T17" s="362">
        <v>14807</v>
      </c>
      <c r="U17" s="627"/>
    </row>
    <row r="18" spans="2:21" ht="15" customHeight="1" x14ac:dyDescent="0.15">
      <c r="B18" s="437"/>
      <c r="C18" s="412">
        <v>7</v>
      </c>
      <c r="D18" s="463"/>
      <c r="E18" s="619" t="s">
        <v>282</v>
      </c>
      <c r="F18" s="620" t="s">
        <v>282</v>
      </c>
      <c r="G18" s="619" t="s">
        <v>282</v>
      </c>
      <c r="H18" s="633">
        <v>5198</v>
      </c>
      <c r="I18" s="320">
        <v>2205</v>
      </c>
      <c r="J18" s="362">
        <v>2573</v>
      </c>
      <c r="K18" s="320">
        <v>2393</v>
      </c>
      <c r="L18" s="362">
        <v>27936</v>
      </c>
      <c r="M18" s="320">
        <v>1280</v>
      </c>
      <c r="N18" s="362">
        <v>1523</v>
      </c>
      <c r="O18" s="320">
        <v>1358</v>
      </c>
      <c r="P18" s="362">
        <v>368915</v>
      </c>
      <c r="Q18" s="584">
        <v>1732</v>
      </c>
      <c r="R18" s="583">
        <v>2258</v>
      </c>
      <c r="S18" s="584">
        <v>2011</v>
      </c>
      <c r="T18" s="583">
        <v>12465</v>
      </c>
      <c r="U18" s="627"/>
    </row>
    <row r="19" spans="2:21" ht="15" customHeight="1" x14ac:dyDescent="0.15">
      <c r="B19" s="437"/>
      <c r="C19" s="412">
        <v>8</v>
      </c>
      <c r="D19" s="463"/>
      <c r="E19" s="619" t="s">
        <v>282</v>
      </c>
      <c r="F19" s="620" t="s">
        <v>282</v>
      </c>
      <c r="G19" s="619" t="s">
        <v>282</v>
      </c>
      <c r="H19" s="633">
        <v>3683</v>
      </c>
      <c r="I19" s="320">
        <v>2084</v>
      </c>
      <c r="J19" s="362">
        <v>2520</v>
      </c>
      <c r="K19" s="320">
        <v>2400</v>
      </c>
      <c r="L19" s="362">
        <v>23869</v>
      </c>
      <c r="M19" s="320">
        <v>1365</v>
      </c>
      <c r="N19" s="362">
        <v>1465</v>
      </c>
      <c r="O19" s="320">
        <v>1407</v>
      </c>
      <c r="P19" s="362">
        <v>354601</v>
      </c>
      <c r="Q19" s="584">
        <v>1732</v>
      </c>
      <c r="R19" s="583">
        <v>2310</v>
      </c>
      <c r="S19" s="584">
        <v>2059</v>
      </c>
      <c r="T19" s="583">
        <v>12283</v>
      </c>
      <c r="U19" s="627"/>
    </row>
    <row r="20" spans="2:21" ht="15" customHeight="1" x14ac:dyDescent="0.15">
      <c r="B20" s="437"/>
      <c r="C20" s="412">
        <v>9</v>
      </c>
      <c r="D20" s="463"/>
      <c r="E20" s="619" t="s">
        <v>282</v>
      </c>
      <c r="F20" s="620" t="s">
        <v>282</v>
      </c>
      <c r="G20" s="619" t="s">
        <v>282</v>
      </c>
      <c r="H20" s="633">
        <v>3709</v>
      </c>
      <c r="I20" s="320">
        <v>2258</v>
      </c>
      <c r="J20" s="362">
        <v>2520</v>
      </c>
      <c r="K20" s="320">
        <v>2490</v>
      </c>
      <c r="L20" s="362">
        <v>32369</v>
      </c>
      <c r="M20" s="320">
        <v>1313</v>
      </c>
      <c r="N20" s="362">
        <v>1465</v>
      </c>
      <c r="O20" s="320">
        <v>1400</v>
      </c>
      <c r="P20" s="362">
        <v>305309</v>
      </c>
      <c r="Q20" s="584">
        <v>1890</v>
      </c>
      <c r="R20" s="583">
        <v>2415</v>
      </c>
      <c r="S20" s="584">
        <v>2132</v>
      </c>
      <c r="T20" s="583">
        <v>18064</v>
      </c>
      <c r="U20" s="627"/>
    </row>
    <row r="21" spans="2:21" ht="15" customHeight="1" x14ac:dyDescent="0.15">
      <c r="B21" s="437"/>
      <c r="C21" s="412">
        <v>10</v>
      </c>
      <c r="D21" s="463"/>
      <c r="E21" s="619" t="s">
        <v>282</v>
      </c>
      <c r="F21" s="620" t="s">
        <v>282</v>
      </c>
      <c r="G21" s="619" t="s">
        <v>282</v>
      </c>
      <c r="H21" s="633">
        <v>14101</v>
      </c>
      <c r="I21" s="320">
        <v>2122</v>
      </c>
      <c r="J21" s="362">
        <v>2520</v>
      </c>
      <c r="K21" s="320">
        <v>2413</v>
      </c>
      <c r="L21" s="362">
        <v>16247</v>
      </c>
      <c r="M21" s="320">
        <v>1292</v>
      </c>
      <c r="N21" s="362">
        <v>1465</v>
      </c>
      <c r="O21" s="320">
        <v>1392</v>
      </c>
      <c r="P21" s="362">
        <v>494647</v>
      </c>
      <c r="Q21" s="584">
        <v>1890</v>
      </c>
      <c r="R21" s="583">
        <v>2310</v>
      </c>
      <c r="S21" s="584">
        <v>2072</v>
      </c>
      <c r="T21" s="583">
        <v>17155</v>
      </c>
      <c r="U21" s="627"/>
    </row>
    <row r="22" spans="2:21" ht="15" customHeight="1" x14ac:dyDescent="0.15">
      <c r="B22" s="437"/>
      <c r="C22" s="412">
        <v>11</v>
      </c>
      <c r="D22" s="463"/>
      <c r="E22" s="619" t="s">
        <v>282</v>
      </c>
      <c r="F22" s="620" t="s">
        <v>282</v>
      </c>
      <c r="G22" s="619" t="s">
        <v>282</v>
      </c>
      <c r="H22" s="643">
        <v>11411</v>
      </c>
      <c r="I22" s="320">
        <v>2154</v>
      </c>
      <c r="J22" s="362">
        <v>2660</v>
      </c>
      <c r="K22" s="320">
        <v>2465</v>
      </c>
      <c r="L22" s="362">
        <v>21120</v>
      </c>
      <c r="M22" s="320">
        <v>1323</v>
      </c>
      <c r="N22" s="362">
        <v>1465</v>
      </c>
      <c r="O22" s="320">
        <v>1393</v>
      </c>
      <c r="P22" s="362">
        <v>370598</v>
      </c>
      <c r="Q22" s="644">
        <v>1838</v>
      </c>
      <c r="R22" s="643">
        <v>2310</v>
      </c>
      <c r="S22" s="644">
        <v>2036</v>
      </c>
      <c r="T22" s="643">
        <v>21631</v>
      </c>
      <c r="U22" s="627"/>
    </row>
    <row r="23" spans="2:21" ht="15" customHeight="1" x14ac:dyDescent="0.15">
      <c r="B23" s="437"/>
      <c r="C23" s="412">
        <v>12</v>
      </c>
      <c r="D23" s="328"/>
      <c r="E23" s="619" t="s">
        <v>282</v>
      </c>
      <c r="F23" s="620" t="s">
        <v>282</v>
      </c>
      <c r="G23" s="619" t="s">
        <v>282</v>
      </c>
      <c r="H23" s="643">
        <v>15530</v>
      </c>
      <c r="I23" s="644">
        <v>2344</v>
      </c>
      <c r="J23" s="643">
        <v>2678</v>
      </c>
      <c r="K23" s="644">
        <v>2533</v>
      </c>
      <c r="L23" s="643">
        <v>53996</v>
      </c>
      <c r="M23" s="644">
        <v>1365</v>
      </c>
      <c r="N23" s="643">
        <v>1524</v>
      </c>
      <c r="O23" s="644">
        <v>1418</v>
      </c>
      <c r="P23" s="643">
        <v>408154</v>
      </c>
      <c r="Q23" s="644">
        <v>1838</v>
      </c>
      <c r="R23" s="643">
        <v>2363</v>
      </c>
      <c r="S23" s="644">
        <v>2088</v>
      </c>
      <c r="T23" s="643">
        <v>14974</v>
      </c>
      <c r="U23" s="627"/>
    </row>
    <row r="24" spans="2:21" ht="15" customHeight="1" x14ac:dyDescent="0.15">
      <c r="B24" s="437" t="s">
        <v>99</v>
      </c>
      <c r="C24" s="412">
        <v>1</v>
      </c>
      <c r="D24" s="328" t="s">
        <v>2</v>
      </c>
      <c r="E24" s="619" t="s">
        <v>282</v>
      </c>
      <c r="F24" s="620" t="s">
        <v>282</v>
      </c>
      <c r="G24" s="619" t="s">
        <v>282</v>
      </c>
      <c r="H24" s="643">
        <v>16363</v>
      </c>
      <c r="I24" s="644">
        <v>2510</v>
      </c>
      <c r="J24" s="643">
        <v>2510</v>
      </c>
      <c r="K24" s="644">
        <v>2510</v>
      </c>
      <c r="L24" s="643">
        <v>35969</v>
      </c>
      <c r="M24" s="644">
        <v>1260</v>
      </c>
      <c r="N24" s="643">
        <v>1465</v>
      </c>
      <c r="O24" s="644">
        <v>1388</v>
      </c>
      <c r="P24" s="643">
        <v>241298</v>
      </c>
      <c r="Q24" s="644">
        <v>1890</v>
      </c>
      <c r="R24" s="643">
        <v>2310</v>
      </c>
      <c r="S24" s="644">
        <v>2017</v>
      </c>
      <c r="T24" s="643">
        <v>9053</v>
      </c>
      <c r="U24" s="627"/>
    </row>
    <row r="25" spans="2:21" ht="15" customHeight="1" x14ac:dyDescent="0.15">
      <c r="B25" s="437"/>
      <c r="C25" s="412">
        <v>2</v>
      </c>
      <c r="D25" s="328"/>
      <c r="E25" s="619" t="s">
        <v>282</v>
      </c>
      <c r="F25" s="620" t="s">
        <v>282</v>
      </c>
      <c r="G25" s="619" t="s">
        <v>282</v>
      </c>
      <c r="H25" s="643">
        <v>8927</v>
      </c>
      <c r="I25" s="644">
        <v>2499</v>
      </c>
      <c r="J25" s="643">
        <v>2625</v>
      </c>
      <c r="K25" s="644">
        <v>2512</v>
      </c>
      <c r="L25" s="643">
        <v>19476</v>
      </c>
      <c r="M25" s="644">
        <v>1216</v>
      </c>
      <c r="N25" s="643">
        <v>1365</v>
      </c>
      <c r="O25" s="644">
        <v>1268</v>
      </c>
      <c r="P25" s="643">
        <v>397749</v>
      </c>
      <c r="Q25" s="644">
        <v>1680</v>
      </c>
      <c r="R25" s="643">
        <v>2100</v>
      </c>
      <c r="S25" s="644">
        <v>1871</v>
      </c>
      <c r="T25" s="643">
        <v>12699</v>
      </c>
      <c r="U25" s="627"/>
    </row>
    <row r="26" spans="2:21" ht="15" customHeight="1" x14ac:dyDescent="0.15">
      <c r="B26" s="437"/>
      <c r="C26" s="412">
        <v>3</v>
      </c>
      <c r="D26" s="328"/>
      <c r="E26" s="619" t="s">
        <v>282</v>
      </c>
      <c r="F26" s="620" t="s">
        <v>282</v>
      </c>
      <c r="G26" s="619" t="s">
        <v>282</v>
      </c>
      <c r="H26" s="643">
        <v>7941</v>
      </c>
      <c r="I26" s="644">
        <v>2104</v>
      </c>
      <c r="J26" s="643">
        <v>2646</v>
      </c>
      <c r="K26" s="644">
        <v>2447</v>
      </c>
      <c r="L26" s="643">
        <v>26936</v>
      </c>
      <c r="M26" s="644">
        <v>1216</v>
      </c>
      <c r="N26" s="643">
        <v>1419</v>
      </c>
      <c r="O26" s="644">
        <v>1308</v>
      </c>
      <c r="P26" s="643">
        <v>333651</v>
      </c>
      <c r="Q26" s="644">
        <v>1785</v>
      </c>
      <c r="R26" s="643">
        <v>2153</v>
      </c>
      <c r="S26" s="644">
        <v>1920</v>
      </c>
      <c r="T26" s="643">
        <v>20117</v>
      </c>
      <c r="U26" s="627"/>
    </row>
    <row r="27" spans="2:21" ht="15" customHeight="1" x14ac:dyDescent="0.15">
      <c r="B27" s="437"/>
      <c r="C27" s="412">
        <v>4</v>
      </c>
      <c r="D27" s="328"/>
      <c r="E27" s="619" t="s">
        <v>282</v>
      </c>
      <c r="F27" s="620" t="s">
        <v>282</v>
      </c>
      <c r="G27" s="619" t="s">
        <v>282</v>
      </c>
      <c r="H27" s="583">
        <v>7623</v>
      </c>
      <c r="I27" s="584">
        <v>2261</v>
      </c>
      <c r="J27" s="583">
        <v>2520</v>
      </c>
      <c r="K27" s="584">
        <v>2406</v>
      </c>
      <c r="L27" s="583">
        <v>13248</v>
      </c>
      <c r="M27" s="584">
        <v>1281</v>
      </c>
      <c r="N27" s="583">
        <v>1470</v>
      </c>
      <c r="O27" s="584">
        <v>1387</v>
      </c>
      <c r="P27" s="583">
        <v>269466</v>
      </c>
      <c r="Q27" s="644">
        <v>1838</v>
      </c>
      <c r="R27" s="643">
        <v>2310</v>
      </c>
      <c r="S27" s="644">
        <v>2045</v>
      </c>
      <c r="T27" s="643">
        <v>21688</v>
      </c>
      <c r="U27" s="627"/>
    </row>
    <row r="28" spans="2:21" ht="15" customHeight="1" x14ac:dyDescent="0.15">
      <c r="B28" s="437"/>
      <c r="C28" s="412">
        <v>5</v>
      </c>
      <c r="D28" s="463"/>
      <c r="E28" s="619" t="s">
        <v>282</v>
      </c>
      <c r="F28" s="620" t="s">
        <v>282</v>
      </c>
      <c r="G28" s="619" t="s">
        <v>282</v>
      </c>
      <c r="H28" s="583">
        <v>6911</v>
      </c>
      <c r="I28" s="584">
        <v>2309</v>
      </c>
      <c r="J28" s="583">
        <v>2730</v>
      </c>
      <c r="K28" s="584">
        <v>2480</v>
      </c>
      <c r="L28" s="583">
        <v>30298</v>
      </c>
      <c r="M28" s="584">
        <v>1260</v>
      </c>
      <c r="N28" s="583">
        <v>1470</v>
      </c>
      <c r="O28" s="584">
        <v>1369</v>
      </c>
      <c r="P28" s="583">
        <v>313311</v>
      </c>
      <c r="Q28" s="584">
        <v>1890</v>
      </c>
      <c r="R28" s="583">
        <v>2310</v>
      </c>
      <c r="S28" s="584">
        <v>2093</v>
      </c>
      <c r="T28" s="583">
        <v>21323</v>
      </c>
      <c r="U28" s="627"/>
    </row>
    <row r="29" spans="2:21" ht="15" customHeight="1" x14ac:dyDescent="0.15">
      <c r="B29" s="437"/>
      <c r="C29" s="412">
        <v>6</v>
      </c>
      <c r="D29" s="463"/>
      <c r="E29" s="619" t="s">
        <v>282</v>
      </c>
      <c r="F29" s="620" t="s">
        <v>282</v>
      </c>
      <c r="G29" s="619" t="s">
        <v>282</v>
      </c>
      <c r="H29" s="583">
        <v>3402</v>
      </c>
      <c r="I29" s="584">
        <v>2062</v>
      </c>
      <c r="J29" s="583">
        <v>2468</v>
      </c>
      <c r="K29" s="584">
        <v>2271</v>
      </c>
      <c r="L29" s="583">
        <v>35782</v>
      </c>
      <c r="M29" s="584">
        <v>1239</v>
      </c>
      <c r="N29" s="583">
        <v>1470</v>
      </c>
      <c r="O29" s="584">
        <v>1364</v>
      </c>
      <c r="P29" s="583">
        <v>359437</v>
      </c>
      <c r="Q29" s="584">
        <v>1628</v>
      </c>
      <c r="R29" s="583">
        <v>2205</v>
      </c>
      <c r="S29" s="584">
        <v>1920</v>
      </c>
      <c r="T29" s="583">
        <v>29526</v>
      </c>
      <c r="U29" s="627"/>
    </row>
    <row r="30" spans="2:21" ht="15" customHeight="1" x14ac:dyDescent="0.15">
      <c r="B30" s="437"/>
      <c r="C30" s="412">
        <v>7</v>
      </c>
      <c r="D30" s="463"/>
      <c r="E30" s="632" t="s">
        <v>282</v>
      </c>
      <c r="F30" s="620" t="s">
        <v>282</v>
      </c>
      <c r="G30" s="619" t="s">
        <v>282</v>
      </c>
      <c r="H30" s="583">
        <v>2765</v>
      </c>
      <c r="I30" s="583">
        <v>2100</v>
      </c>
      <c r="J30" s="583">
        <v>2415</v>
      </c>
      <c r="K30" s="583">
        <v>2308</v>
      </c>
      <c r="L30" s="583">
        <v>20197</v>
      </c>
      <c r="M30" s="583">
        <v>1208</v>
      </c>
      <c r="N30" s="583">
        <v>1419</v>
      </c>
      <c r="O30" s="583">
        <v>1265</v>
      </c>
      <c r="P30" s="583">
        <v>273823</v>
      </c>
      <c r="Q30" s="352">
        <v>1680</v>
      </c>
      <c r="R30" s="583">
        <v>2232</v>
      </c>
      <c r="S30" s="584">
        <v>2029</v>
      </c>
      <c r="T30" s="583">
        <v>34312</v>
      </c>
      <c r="U30" s="627"/>
    </row>
    <row r="31" spans="2:21" ht="15" customHeight="1" x14ac:dyDescent="0.15">
      <c r="B31" s="437"/>
      <c r="C31" s="412">
        <v>8</v>
      </c>
      <c r="D31" s="463"/>
      <c r="E31" s="632" t="s">
        <v>175</v>
      </c>
      <c r="F31" s="620" t="s">
        <v>175</v>
      </c>
      <c r="G31" s="619" t="s">
        <v>175</v>
      </c>
      <c r="H31" s="352">
        <v>2653</v>
      </c>
      <c r="I31" s="551">
        <v>2226</v>
      </c>
      <c r="J31" s="552">
        <v>2594</v>
      </c>
      <c r="K31" s="171">
        <v>2434</v>
      </c>
      <c r="L31" s="552">
        <v>20257</v>
      </c>
      <c r="M31" s="435">
        <v>1158</v>
      </c>
      <c r="N31" s="607">
        <v>1351</v>
      </c>
      <c r="O31" s="371">
        <v>1223.5999999999999</v>
      </c>
      <c r="P31" s="607">
        <v>316998</v>
      </c>
      <c r="Q31" s="435">
        <v>1785</v>
      </c>
      <c r="R31" s="607">
        <v>2258</v>
      </c>
      <c r="S31" s="371">
        <v>2074</v>
      </c>
      <c r="T31" s="607">
        <v>35970</v>
      </c>
      <c r="U31" s="627"/>
    </row>
    <row r="32" spans="2:21" ht="15" customHeight="1" x14ac:dyDescent="0.15">
      <c r="B32" s="645"/>
      <c r="C32" s="646">
        <v>9</v>
      </c>
      <c r="D32" s="627"/>
      <c r="E32" s="632" t="s">
        <v>175</v>
      </c>
      <c r="F32" s="632" t="s">
        <v>175</v>
      </c>
      <c r="G32" s="632" t="s">
        <v>175</v>
      </c>
      <c r="H32" s="647">
        <v>3898.6</v>
      </c>
      <c r="I32" s="551">
        <v>2246</v>
      </c>
      <c r="J32" s="552">
        <v>2468</v>
      </c>
      <c r="K32" s="171">
        <v>2388</v>
      </c>
      <c r="L32" s="552">
        <v>32467</v>
      </c>
      <c r="M32" s="435">
        <v>1260</v>
      </c>
      <c r="N32" s="607">
        <v>1544</v>
      </c>
      <c r="O32" s="371">
        <v>1373</v>
      </c>
      <c r="P32" s="607">
        <v>313211</v>
      </c>
      <c r="Q32" s="607">
        <v>1890</v>
      </c>
      <c r="R32" s="607">
        <v>2258</v>
      </c>
      <c r="S32" s="371">
        <v>2093</v>
      </c>
      <c r="T32" s="607">
        <v>33634</v>
      </c>
      <c r="U32" s="627"/>
    </row>
    <row r="33" spans="2:21" ht="15" customHeight="1" x14ac:dyDescent="0.15">
      <c r="B33" s="645"/>
      <c r="C33" s="646">
        <v>10</v>
      </c>
      <c r="D33" s="648"/>
      <c r="E33" s="620" t="s">
        <v>175</v>
      </c>
      <c r="F33" s="620" t="s">
        <v>175</v>
      </c>
      <c r="G33" s="620" t="s">
        <v>175</v>
      </c>
      <c r="H33" s="633">
        <v>3160</v>
      </c>
      <c r="I33" s="552">
        <v>2236.5</v>
      </c>
      <c r="J33" s="552">
        <v>2572.5</v>
      </c>
      <c r="K33" s="552">
        <v>2406.0448051527005</v>
      </c>
      <c r="L33" s="552">
        <v>30314.6</v>
      </c>
      <c r="M33" s="633">
        <v>1260</v>
      </c>
      <c r="N33" s="633">
        <v>1530</v>
      </c>
      <c r="O33" s="633">
        <v>1358</v>
      </c>
      <c r="P33" s="649">
        <v>320770</v>
      </c>
      <c r="Q33" s="607">
        <v>1890</v>
      </c>
      <c r="R33" s="607">
        <v>2488.5</v>
      </c>
      <c r="S33" s="607">
        <v>2102.0563503846679</v>
      </c>
      <c r="T33" s="607">
        <v>14029.8</v>
      </c>
      <c r="U33" s="627"/>
    </row>
    <row r="34" spans="2:21" ht="15" customHeight="1" x14ac:dyDescent="0.15">
      <c r="B34" s="645"/>
      <c r="C34" s="646">
        <v>11</v>
      </c>
      <c r="D34" s="648"/>
      <c r="E34" s="650" t="s">
        <v>175</v>
      </c>
      <c r="F34" s="620" t="s">
        <v>175</v>
      </c>
      <c r="G34" s="620" t="s">
        <v>175</v>
      </c>
      <c r="H34" s="633">
        <v>3986</v>
      </c>
      <c r="I34" s="552">
        <v>2311</v>
      </c>
      <c r="J34" s="552">
        <v>2783</v>
      </c>
      <c r="K34" s="552">
        <v>2566</v>
      </c>
      <c r="L34" s="552">
        <v>34203.300000000003</v>
      </c>
      <c r="M34" s="633">
        <v>1260</v>
      </c>
      <c r="N34" s="633">
        <v>1470</v>
      </c>
      <c r="O34" s="633">
        <v>1364</v>
      </c>
      <c r="P34" s="607">
        <v>314686.3</v>
      </c>
      <c r="Q34" s="607">
        <v>1943</v>
      </c>
      <c r="R34" s="607">
        <v>2489</v>
      </c>
      <c r="S34" s="607">
        <v>2085</v>
      </c>
      <c r="T34" s="612">
        <v>18393</v>
      </c>
      <c r="U34" s="627"/>
    </row>
    <row r="35" spans="2:21" ht="15" customHeight="1" x14ac:dyDescent="0.15">
      <c r="B35" s="651"/>
      <c r="C35" s="630">
        <v>12</v>
      </c>
      <c r="D35" s="652"/>
      <c r="E35" s="640" t="s">
        <v>175</v>
      </c>
      <c r="F35" s="640" t="s">
        <v>175</v>
      </c>
      <c r="G35" s="653" t="s">
        <v>175</v>
      </c>
      <c r="H35" s="642">
        <v>6367</v>
      </c>
      <c r="I35" s="556">
        <v>2467.5</v>
      </c>
      <c r="J35" s="556">
        <v>2835</v>
      </c>
      <c r="K35" s="556">
        <v>2682.9630757014293</v>
      </c>
      <c r="L35" s="556">
        <v>59324</v>
      </c>
      <c r="M35" s="609">
        <v>1312.5</v>
      </c>
      <c r="N35" s="609">
        <v>1470</v>
      </c>
      <c r="O35" s="609">
        <v>1375.6584181216767</v>
      </c>
      <c r="P35" s="609">
        <v>366881.9</v>
      </c>
      <c r="Q35" s="609">
        <v>1995</v>
      </c>
      <c r="R35" s="609">
        <v>2467.5</v>
      </c>
      <c r="S35" s="609">
        <v>2142.4333609557357</v>
      </c>
      <c r="T35" s="614">
        <v>12118.7</v>
      </c>
      <c r="U35" s="627"/>
    </row>
    <row r="36" spans="2:21" ht="15" customHeight="1" x14ac:dyDescent="0.15">
      <c r="B36" s="575" t="s">
        <v>391</v>
      </c>
      <c r="C36" s="624" t="s">
        <v>393</v>
      </c>
      <c r="U36" s="627"/>
    </row>
    <row r="37" spans="2:21" ht="15" customHeight="1" x14ac:dyDescent="0.15">
      <c r="B37" s="576">
        <v>2</v>
      </c>
      <c r="C37" s="317" t="s">
        <v>401</v>
      </c>
      <c r="O37" s="627"/>
      <c r="P37" s="627"/>
      <c r="Q37" s="627"/>
      <c r="R37" s="627"/>
      <c r="S37" s="627"/>
      <c r="T37" s="627"/>
      <c r="U37" s="627"/>
    </row>
    <row r="38" spans="2:21" ht="12.75" customHeight="1" x14ac:dyDescent="0.15">
      <c r="B38" s="283"/>
      <c r="C38" s="317"/>
      <c r="H38" s="654"/>
      <c r="I38" s="171"/>
      <c r="J38" s="171"/>
      <c r="K38" s="171"/>
      <c r="L38" s="171"/>
      <c r="M38" s="371"/>
      <c r="N38" s="371"/>
      <c r="O38" s="371"/>
      <c r="P38" s="371"/>
      <c r="Q38" s="371"/>
      <c r="R38" s="371"/>
      <c r="S38" s="371"/>
      <c r="T38" s="371"/>
      <c r="U38" s="627"/>
    </row>
    <row r="39" spans="2:21" x14ac:dyDescent="0.15">
      <c r="H39" s="627"/>
      <c r="I39" s="171"/>
      <c r="J39" s="171"/>
      <c r="K39" s="171"/>
      <c r="L39" s="171"/>
      <c r="M39" s="371"/>
      <c r="N39" s="371"/>
      <c r="O39" s="371"/>
      <c r="P39" s="371"/>
      <c r="Q39" s="371"/>
      <c r="R39" s="371"/>
      <c r="S39" s="371"/>
      <c r="T39" s="371"/>
      <c r="U39" s="627"/>
    </row>
    <row r="40" spans="2:21" x14ac:dyDescent="0.15">
      <c r="H40" s="654"/>
      <c r="I40" s="171"/>
      <c r="J40" s="171"/>
      <c r="K40" s="171"/>
      <c r="L40" s="171"/>
      <c r="M40" s="655"/>
      <c r="N40" s="655"/>
      <c r="O40" s="655"/>
      <c r="P40" s="654"/>
      <c r="Q40" s="371"/>
      <c r="R40" s="371"/>
      <c r="S40" s="371"/>
      <c r="T40" s="371"/>
    </row>
    <row r="41" spans="2:21" x14ac:dyDescent="0.15">
      <c r="H41" s="654"/>
      <c r="I41" s="627"/>
      <c r="J41" s="627"/>
      <c r="K41" s="627"/>
      <c r="L41" s="627"/>
      <c r="M41" s="655"/>
      <c r="N41" s="655"/>
      <c r="O41" s="655"/>
      <c r="P41" s="627"/>
      <c r="Q41" s="627"/>
      <c r="R41" s="627"/>
      <c r="S41" s="627"/>
      <c r="T41" s="627"/>
    </row>
    <row r="42" spans="2:21" x14ac:dyDescent="0.15">
      <c r="H42" s="627"/>
      <c r="I42" s="627"/>
      <c r="J42" s="627"/>
      <c r="K42" s="627"/>
      <c r="L42" s="627"/>
      <c r="M42" s="627"/>
      <c r="N42" s="627"/>
      <c r="O42" s="627"/>
      <c r="P42" s="627"/>
      <c r="Q42" s="627"/>
      <c r="R42" s="627"/>
      <c r="S42" s="627"/>
      <c r="T42" s="627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3:Y49"/>
  <sheetViews>
    <sheetView zoomScale="75" zoomScaleNormal="75" workbookViewId="0"/>
  </sheetViews>
  <sheetFormatPr defaultColWidth="7.5" defaultRowHeight="12" x14ac:dyDescent="0.15"/>
  <cols>
    <col min="1" max="1" width="0.875" style="317" customWidth="1"/>
    <col min="2" max="2" width="5.5" style="317" customWidth="1"/>
    <col min="3" max="3" width="2.875" style="317" customWidth="1"/>
    <col min="4" max="4" width="5.375" style="317" customWidth="1"/>
    <col min="5" max="5" width="5.25" style="317" customWidth="1"/>
    <col min="6" max="7" width="5.875" style="317" customWidth="1"/>
    <col min="8" max="8" width="7.875" style="317" customWidth="1"/>
    <col min="9" max="9" width="5.5" style="317" customWidth="1"/>
    <col min="10" max="11" width="5.875" style="317" customWidth="1"/>
    <col min="12" max="12" width="7.375" style="317" customWidth="1"/>
    <col min="13" max="13" width="5.125" style="317" customWidth="1"/>
    <col min="14" max="15" width="5.875" style="317" customWidth="1"/>
    <col min="16" max="16" width="7.5" style="317" customWidth="1"/>
    <col min="17" max="17" width="5.375" style="317" customWidth="1"/>
    <col min="18" max="19" width="5.875" style="317" customWidth="1"/>
    <col min="20" max="20" width="7.375" style="317" customWidth="1"/>
    <col min="21" max="21" width="5.125" style="317" customWidth="1"/>
    <col min="22" max="23" width="5.875" style="317" customWidth="1"/>
    <col min="24" max="24" width="8.75" style="317" customWidth="1"/>
    <col min="25" max="16384" width="7.5" style="317"/>
  </cols>
  <sheetData>
    <row r="3" spans="2:25" x14ac:dyDescent="0.15">
      <c r="B3" s="317" t="s">
        <v>402</v>
      </c>
    </row>
    <row r="4" spans="2:25" x14ac:dyDescent="0.15">
      <c r="X4" s="378" t="s">
        <v>245</v>
      </c>
    </row>
    <row r="5" spans="2:25" ht="6" customHeight="1" x14ac:dyDescent="0.15"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</row>
    <row r="6" spans="2:25" x14ac:dyDescent="0.15">
      <c r="B6" s="379"/>
      <c r="C6" s="338" t="s">
        <v>118</v>
      </c>
      <c r="D6" s="656"/>
      <c r="E6" s="437" t="s">
        <v>199</v>
      </c>
      <c r="I6" s="437" t="s">
        <v>403</v>
      </c>
      <c r="M6" s="437" t="s">
        <v>404</v>
      </c>
      <c r="P6" s="320"/>
      <c r="Q6" s="437" t="s">
        <v>405</v>
      </c>
      <c r="R6" s="320"/>
      <c r="S6" s="320"/>
      <c r="T6" s="320"/>
      <c r="U6" s="437" t="s">
        <v>202</v>
      </c>
      <c r="V6" s="320"/>
      <c r="W6" s="320"/>
      <c r="X6" s="328"/>
    </row>
    <row r="7" spans="2:25" x14ac:dyDescent="0.15">
      <c r="B7" s="437"/>
      <c r="C7" s="341"/>
      <c r="D7" s="342"/>
      <c r="E7" s="437"/>
      <c r="F7" s="320"/>
      <c r="G7" s="320"/>
      <c r="H7" s="320"/>
      <c r="I7" s="657" t="s">
        <v>204</v>
      </c>
      <c r="J7" s="658"/>
      <c r="K7" s="658"/>
      <c r="L7" s="658"/>
      <c r="M7" s="657"/>
      <c r="N7" s="658"/>
      <c r="O7" s="658"/>
      <c r="P7" s="658"/>
      <c r="Q7" s="657"/>
      <c r="R7" s="658"/>
      <c r="S7" s="658"/>
      <c r="T7" s="658"/>
      <c r="U7" s="657" t="s">
        <v>406</v>
      </c>
      <c r="V7" s="658"/>
      <c r="W7" s="658"/>
      <c r="X7" s="659"/>
    </row>
    <row r="8" spans="2:25" x14ac:dyDescent="0.15">
      <c r="B8" s="539" t="s">
        <v>327</v>
      </c>
      <c r="C8" s="540"/>
      <c r="D8" s="541"/>
      <c r="E8" s="338" t="s">
        <v>125</v>
      </c>
      <c r="F8" s="339" t="s">
        <v>126</v>
      </c>
      <c r="G8" s="340" t="s">
        <v>127</v>
      </c>
      <c r="H8" s="339" t="s">
        <v>128</v>
      </c>
      <c r="I8" s="338" t="s">
        <v>125</v>
      </c>
      <c r="J8" s="339" t="s">
        <v>126</v>
      </c>
      <c r="K8" s="340" t="s">
        <v>127</v>
      </c>
      <c r="L8" s="339" t="s">
        <v>128</v>
      </c>
      <c r="M8" s="338" t="s">
        <v>125</v>
      </c>
      <c r="N8" s="339" t="s">
        <v>126</v>
      </c>
      <c r="O8" s="340" t="s">
        <v>127</v>
      </c>
      <c r="P8" s="339" t="s">
        <v>128</v>
      </c>
      <c r="Q8" s="338" t="s">
        <v>125</v>
      </c>
      <c r="R8" s="339" t="s">
        <v>126</v>
      </c>
      <c r="S8" s="340" t="s">
        <v>127</v>
      </c>
      <c r="T8" s="339" t="s">
        <v>128</v>
      </c>
      <c r="U8" s="338" t="s">
        <v>125</v>
      </c>
      <c r="V8" s="339" t="s">
        <v>126</v>
      </c>
      <c r="W8" s="340" t="s">
        <v>127</v>
      </c>
      <c r="X8" s="339" t="s">
        <v>128</v>
      </c>
    </row>
    <row r="9" spans="2:25" x14ac:dyDescent="0.15">
      <c r="B9" s="341"/>
      <c r="C9" s="326"/>
      <c r="D9" s="326"/>
      <c r="E9" s="343"/>
      <c r="F9" s="344"/>
      <c r="G9" s="345" t="s">
        <v>129</v>
      </c>
      <c r="H9" s="344"/>
      <c r="I9" s="343"/>
      <c r="J9" s="344"/>
      <c r="K9" s="345" t="s">
        <v>129</v>
      </c>
      <c r="L9" s="344"/>
      <c r="M9" s="343"/>
      <c r="N9" s="344"/>
      <c r="O9" s="345" t="s">
        <v>129</v>
      </c>
      <c r="P9" s="344"/>
      <c r="Q9" s="343"/>
      <c r="R9" s="344"/>
      <c r="S9" s="345" t="s">
        <v>129</v>
      </c>
      <c r="T9" s="344"/>
      <c r="U9" s="343"/>
      <c r="V9" s="344"/>
      <c r="W9" s="345" t="s">
        <v>129</v>
      </c>
      <c r="X9" s="344"/>
    </row>
    <row r="10" spans="2:25" x14ac:dyDescent="0.15">
      <c r="B10" s="437" t="s">
        <v>95</v>
      </c>
      <c r="C10" s="320">
        <v>19</v>
      </c>
      <c r="D10" s="317" t="s">
        <v>96</v>
      </c>
      <c r="E10" s="352" t="s">
        <v>282</v>
      </c>
      <c r="F10" s="583" t="s">
        <v>282</v>
      </c>
      <c r="G10" s="587" t="s">
        <v>282</v>
      </c>
      <c r="H10" s="583" t="s">
        <v>282</v>
      </c>
      <c r="I10" s="352" t="s">
        <v>282</v>
      </c>
      <c r="J10" s="583" t="s">
        <v>282</v>
      </c>
      <c r="K10" s="587" t="s">
        <v>282</v>
      </c>
      <c r="L10" s="583" t="s">
        <v>282</v>
      </c>
      <c r="M10" s="352" t="s">
        <v>282</v>
      </c>
      <c r="N10" s="583" t="s">
        <v>282</v>
      </c>
      <c r="O10" s="587" t="s">
        <v>282</v>
      </c>
      <c r="P10" s="583" t="s">
        <v>282</v>
      </c>
      <c r="Q10" s="352" t="s">
        <v>282</v>
      </c>
      <c r="R10" s="583" t="s">
        <v>282</v>
      </c>
      <c r="S10" s="587" t="s">
        <v>282</v>
      </c>
      <c r="T10" s="583" t="s">
        <v>282</v>
      </c>
      <c r="U10" s="352" t="s">
        <v>282</v>
      </c>
      <c r="V10" s="583" t="s">
        <v>282</v>
      </c>
      <c r="W10" s="587" t="s">
        <v>282</v>
      </c>
      <c r="X10" s="660" t="s">
        <v>282</v>
      </c>
      <c r="Y10" s="320"/>
    </row>
    <row r="11" spans="2:25" x14ac:dyDescent="0.15">
      <c r="B11" s="437"/>
      <c r="C11" s="320">
        <v>20</v>
      </c>
      <c r="E11" s="352" t="s">
        <v>282</v>
      </c>
      <c r="F11" s="352" t="s">
        <v>282</v>
      </c>
      <c r="G11" s="352" t="s">
        <v>282</v>
      </c>
      <c r="H11" s="352" t="s">
        <v>282</v>
      </c>
      <c r="I11" s="352" t="s">
        <v>282</v>
      </c>
      <c r="J11" s="352" t="s">
        <v>282</v>
      </c>
      <c r="K11" s="352" t="s">
        <v>282</v>
      </c>
      <c r="L11" s="352" t="s">
        <v>282</v>
      </c>
      <c r="M11" s="352" t="s">
        <v>282</v>
      </c>
      <c r="N11" s="352" t="s">
        <v>282</v>
      </c>
      <c r="O11" s="352" t="s">
        <v>282</v>
      </c>
      <c r="P11" s="352" t="s">
        <v>282</v>
      </c>
      <c r="Q11" s="352" t="s">
        <v>282</v>
      </c>
      <c r="R11" s="352" t="s">
        <v>282</v>
      </c>
      <c r="S11" s="352" t="s">
        <v>282</v>
      </c>
      <c r="T11" s="352" t="s">
        <v>282</v>
      </c>
      <c r="U11" s="352" t="s">
        <v>282</v>
      </c>
      <c r="V11" s="352" t="s">
        <v>282</v>
      </c>
      <c r="W11" s="352" t="s">
        <v>282</v>
      </c>
      <c r="X11" s="583" t="s">
        <v>282</v>
      </c>
      <c r="Y11" s="320"/>
    </row>
    <row r="12" spans="2:25" x14ac:dyDescent="0.15">
      <c r="B12" s="341"/>
      <c r="C12" s="326">
        <v>21</v>
      </c>
      <c r="D12" s="326"/>
      <c r="E12" s="356" t="s">
        <v>282</v>
      </c>
      <c r="F12" s="586" t="s">
        <v>282</v>
      </c>
      <c r="G12" s="520">
        <v>0</v>
      </c>
      <c r="H12" s="586" t="s">
        <v>282</v>
      </c>
      <c r="I12" s="356" t="s">
        <v>282</v>
      </c>
      <c r="J12" s="586" t="s">
        <v>282</v>
      </c>
      <c r="K12" s="520">
        <v>0</v>
      </c>
      <c r="L12" s="586" t="s">
        <v>282</v>
      </c>
      <c r="M12" s="356" t="s">
        <v>282</v>
      </c>
      <c r="N12" s="586" t="s">
        <v>282</v>
      </c>
      <c r="O12" s="520">
        <v>0</v>
      </c>
      <c r="P12" s="586" t="s">
        <v>282</v>
      </c>
      <c r="Q12" s="356" t="s">
        <v>282</v>
      </c>
      <c r="R12" s="586" t="s">
        <v>282</v>
      </c>
      <c r="S12" s="520">
        <v>0</v>
      </c>
      <c r="T12" s="586" t="s">
        <v>282</v>
      </c>
      <c r="U12" s="356" t="s">
        <v>282</v>
      </c>
      <c r="V12" s="586" t="s">
        <v>282</v>
      </c>
      <c r="W12" s="520">
        <v>0</v>
      </c>
      <c r="X12" s="586" t="s">
        <v>282</v>
      </c>
      <c r="Y12" s="320"/>
    </row>
    <row r="13" spans="2:25" ht="11.1" customHeight="1" x14ac:dyDescent="0.15">
      <c r="B13" s="437" t="s">
        <v>407</v>
      </c>
      <c r="C13" s="320">
        <v>4</v>
      </c>
      <c r="D13" s="320"/>
      <c r="E13" s="352" t="s">
        <v>282</v>
      </c>
      <c r="F13" s="352" t="s">
        <v>282</v>
      </c>
      <c r="G13" s="352" t="s">
        <v>282</v>
      </c>
      <c r="H13" s="352" t="s">
        <v>282</v>
      </c>
      <c r="I13" s="352" t="s">
        <v>282</v>
      </c>
      <c r="J13" s="352" t="s">
        <v>282</v>
      </c>
      <c r="K13" s="352" t="s">
        <v>282</v>
      </c>
      <c r="L13" s="352" t="s">
        <v>282</v>
      </c>
      <c r="M13" s="352" t="s">
        <v>282</v>
      </c>
      <c r="N13" s="352" t="s">
        <v>282</v>
      </c>
      <c r="O13" s="352" t="s">
        <v>282</v>
      </c>
      <c r="P13" s="352" t="s">
        <v>282</v>
      </c>
      <c r="Q13" s="352" t="s">
        <v>282</v>
      </c>
      <c r="R13" s="352" t="s">
        <v>282</v>
      </c>
      <c r="S13" s="352" t="s">
        <v>282</v>
      </c>
      <c r="T13" s="352" t="s">
        <v>282</v>
      </c>
      <c r="U13" s="352" t="s">
        <v>282</v>
      </c>
      <c r="V13" s="352" t="s">
        <v>282</v>
      </c>
      <c r="W13" s="352" t="s">
        <v>282</v>
      </c>
      <c r="X13" s="583" t="s">
        <v>282</v>
      </c>
      <c r="Y13" s="320"/>
    </row>
    <row r="14" spans="2:25" ht="11.1" customHeight="1" x14ac:dyDescent="0.15">
      <c r="B14" s="437"/>
      <c r="C14" s="320">
        <v>5</v>
      </c>
      <c r="D14" s="320"/>
      <c r="E14" s="352" t="s">
        <v>282</v>
      </c>
      <c r="F14" s="352" t="s">
        <v>282</v>
      </c>
      <c r="G14" s="352" t="s">
        <v>282</v>
      </c>
      <c r="H14" s="352" t="s">
        <v>282</v>
      </c>
      <c r="I14" s="352" t="s">
        <v>282</v>
      </c>
      <c r="J14" s="352" t="s">
        <v>282</v>
      </c>
      <c r="K14" s="352" t="s">
        <v>282</v>
      </c>
      <c r="L14" s="352" t="s">
        <v>282</v>
      </c>
      <c r="M14" s="352" t="s">
        <v>282</v>
      </c>
      <c r="N14" s="352" t="s">
        <v>282</v>
      </c>
      <c r="O14" s="352" t="s">
        <v>282</v>
      </c>
      <c r="P14" s="352" t="s">
        <v>282</v>
      </c>
      <c r="Q14" s="352" t="s">
        <v>282</v>
      </c>
      <c r="R14" s="352" t="s">
        <v>282</v>
      </c>
      <c r="S14" s="352" t="s">
        <v>282</v>
      </c>
      <c r="T14" s="352" t="s">
        <v>282</v>
      </c>
      <c r="U14" s="352" t="s">
        <v>282</v>
      </c>
      <c r="V14" s="352" t="s">
        <v>282</v>
      </c>
      <c r="W14" s="352" t="s">
        <v>282</v>
      </c>
      <c r="X14" s="583" t="s">
        <v>282</v>
      </c>
      <c r="Y14" s="320"/>
    </row>
    <row r="15" spans="2:25" ht="11.1" customHeight="1" x14ac:dyDescent="0.15">
      <c r="B15" s="437"/>
      <c r="C15" s="320">
        <v>6</v>
      </c>
      <c r="D15" s="320"/>
      <c r="E15" s="352" t="s">
        <v>282</v>
      </c>
      <c r="F15" s="352" t="s">
        <v>282</v>
      </c>
      <c r="G15" s="352" t="s">
        <v>282</v>
      </c>
      <c r="H15" s="352" t="s">
        <v>282</v>
      </c>
      <c r="I15" s="352" t="s">
        <v>282</v>
      </c>
      <c r="J15" s="352" t="s">
        <v>282</v>
      </c>
      <c r="K15" s="352" t="s">
        <v>282</v>
      </c>
      <c r="L15" s="352" t="s">
        <v>282</v>
      </c>
      <c r="M15" s="352" t="s">
        <v>282</v>
      </c>
      <c r="N15" s="352" t="s">
        <v>282</v>
      </c>
      <c r="O15" s="352" t="s">
        <v>282</v>
      </c>
      <c r="P15" s="352" t="s">
        <v>282</v>
      </c>
      <c r="Q15" s="352" t="s">
        <v>282</v>
      </c>
      <c r="R15" s="352" t="s">
        <v>282</v>
      </c>
      <c r="S15" s="352" t="s">
        <v>282</v>
      </c>
      <c r="T15" s="352" t="s">
        <v>282</v>
      </c>
      <c r="U15" s="352" t="s">
        <v>282</v>
      </c>
      <c r="V15" s="352" t="s">
        <v>282</v>
      </c>
      <c r="W15" s="352" t="s">
        <v>282</v>
      </c>
      <c r="X15" s="583" t="s">
        <v>282</v>
      </c>
      <c r="Y15" s="320"/>
    </row>
    <row r="16" spans="2:25" ht="11.1" customHeight="1" x14ac:dyDescent="0.15">
      <c r="B16" s="437"/>
      <c r="C16" s="320">
        <v>7</v>
      </c>
      <c r="D16" s="320"/>
      <c r="E16" s="352" t="s">
        <v>282</v>
      </c>
      <c r="F16" s="352" t="s">
        <v>282</v>
      </c>
      <c r="G16" s="352" t="s">
        <v>282</v>
      </c>
      <c r="H16" s="352" t="s">
        <v>282</v>
      </c>
      <c r="I16" s="352" t="s">
        <v>282</v>
      </c>
      <c r="J16" s="352" t="s">
        <v>282</v>
      </c>
      <c r="K16" s="352" t="s">
        <v>282</v>
      </c>
      <c r="L16" s="352" t="s">
        <v>282</v>
      </c>
      <c r="M16" s="352" t="s">
        <v>282</v>
      </c>
      <c r="N16" s="352" t="s">
        <v>282</v>
      </c>
      <c r="O16" s="352" t="s">
        <v>282</v>
      </c>
      <c r="P16" s="352" t="s">
        <v>282</v>
      </c>
      <c r="Q16" s="352" t="s">
        <v>282</v>
      </c>
      <c r="R16" s="352" t="s">
        <v>282</v>
      </c>
      <c r="S16" s="352" t="s">
        <v>282</v>
      </c>
      <c r="T16" s="352" t="s">
        <v>282</v>
      </c>
      <c r="U16" s="352" t="s">
        <v>282</v>
      </c>
      <c r="V16" s="352" t="s">
        <v>282</v>
      </c>
      <c r="W16" s="352" t="s">
        <v>282</v>
      </c>
      <c r="X16" s="583" t="s">
        <v>282</v>
      </c>
      <c r="Y16" s="320"/>
    </row>
    <row r="17" spans="2:25" ht="11.1" customHeight="1" x14ac:dyDescent="0.15">
      <c r="B17" s="437"/>
      <c r="C17" s="320">
        <v>8</v>
      </c>
      <c r="D17" s="320"/>
      <c r="E17" s="352" t="s">
        <v>282</v>
      </c>
      <c r="F17" s="352" t="s">
        <v>282</v>
      </c>
      <c r="G17" s="352" t="s">
        <v>282</v>
      </c>
      <c r="H17" s="352" t="s">
        <v>282</v>
      </c>
      <c r="I17" s="352" t="s">
        <v>282</v>
      </c>
      <c r="J17" s="352" t="s">
        <v>282</v>
      </c>
      <c r="K17" s="352" t="s">
        <v>282</v>
      </c>
      <c r="L17" s="352" t="s">
        <v>282</v>
      </c>
      <c r="M17" s="352" t="s">
        <v>282</v>
      </c>
      <c r="N17" s="352" t="s">
        <v>282</v>
      </c>
      <c r="O17" s="352" t="s">
        <v>282</v>
      </c>
      <c r="P17" s="352" t="s">
        <v>282</v>
      </c>
      <c r="Q17" s="352" t="s">
        <v>282</v>
      </c>
      <c r="R17" s="352" t="s">
        <v>282</v>
      </c>
      <c r="S17" s="352" t="s">
        <v>282</v>
      </c>
      <c r="T17" s="352" t="s">
        <v>282</v>
      </c>
      <c r="U17" s="352" t="s">
        <v>282</v>
      </c>
      <c r="V17" s="352" t="s">
        <v>282</v>
      </c>
      <c r="W17" s="352" t="s">
        <v>282</v>
      </c>
      <c r="X17" s="583" t="s">
        <v>282</v>
      </c>
      <c r="Y17" s="320"/>
    </row>
    <row r="18" spans="2:25" ht="11.1" customHeight="1" x14ac:dyDescent="0.15">
      <c r="B18" s="437"/>
      <c r="C18" s="320">
        <v>9</v>
      </c>
      <c r="D18" s="320"/>
      <c r="E18" s="409">
        <v>0</v>
      </c>
      <c r="F18" s="409">
        <v>0</v>
      </c>
      <c r="G18" s="409">
        <v>0</v>
      </c>
      <c r="H18" s="409">
        <v>0</v>
      </c>
      <c r="I18" s="409">
        <v>0</v>
      </c>
      <c r="J18" s="409">
        <v>0</v>
      </c>
      <c r="K18" s="409">
        <v>0</v>
      </c>
      <c r="L18" s="409">
        <v>0</v>
      </c>
      <c r="M18" s="409">
        <v>0</v>
      </c>
      <c r="N18" s="409">
        <v>0</v>
      </c>
      <c r="O18" s="409">
        <v>0</v>
      </c>
      <c r="P18" s="409">
        <v>0</v>
      </c>
      <c r="Q18" s="409">
        <v>0</v>
      </c>
      <c r="R18" s="409">
        <v>0</v>
      </c>
      <c r="S18" s="409">
        <v>0</v>
      </c>
      <c r="T18" s="409">
        <v>0</v>
      </c>
      <c r="U18" s="409">
        <v>0</v>
      </c>
      <c r="V18" s="409">
        <v>0</v>
      </c>
      <c r="W18" s="409">
        <v>0</v>
      </c>
      <c r="X18" s="399">
        <v>0</v>
      </c>
      <c r="Y18" s="320"/>
    </row>
    <row r="19" spans="2:25" ht="11.1" customHeight="1" x14ac:dyDescent="0.15">
      <c r="B19" s="437"/>
      <c r="C19" s="320">
        <v>10</v>
      </c>
      <c r="D19" s="328"/>
      <c r="E19" s="399">
        <v>0</v>
      </c>
      <c r="F19" s="399">
        <v>0</v>
      </c>
      <c r="G19" s="399">
        <v>0</v>
      </c>
      <c r="H19" s="399">
        <v>0</v>
      </c>
      <c r="I19" s="399">
        <v>0</v>
      </c>
      <c r="J19" s="399">
        <v>0</v>
      </c>
      <c r="K19" s="399">
        <v>0</v>
      </c>
      <c r="L19" s="399">
        <v>0</v>
      </c>
      <c r="M19" s="399">
        <v>0</v>
      </c>
      <c r="N19" s="399">
        <v>0</v>
      </c>
      <c r="O19" s="399">
        <v>0</v>
      </c>
      <c r="P19" s="399">
        <v>0</v>
      </c>
      <c r="Q19" s="399">
        <v>0</v>
      </c>
      <c r="R19" s="399">
        <v>0</v>
      </c>
      <c r="S19" s="399">
        <v>0</v>
      </c>
      <c r="T19" s="399">
        <v>0</v>
      </c>
      <c r="U19" s="399">
        <v>0</v>
      </c>
      <c r="V19" s="399">
        <v>0</v>
      </c>
      <c r="W19" s="399">
        <v>0</v>
      </c>
      <c r="X19" s="399">
        <v>0</v>
      </c>
      <c r="Y19" s="320"/>
    </row>
    <row r="20" spans="2:25" ht="11.1" customHeight="1" x14ac:dyDescent="0.15">
      <c r="B20" s="437"/>
      <c r="C20" s="320">
        <v>11</v>
      </c>
      <c r="D20" s="328"/>
      <c r="E20" s="399">
        <v>0</v>
      </c>
      <c r="F20" s="399">
        <v>0</v>
      </c>
      <c r="G20" s="399">
        <v>0</v>
      </c>
      <c r="H20" s="399">
        <v>0</v>
      </c>
      <c r="I20" s="399">
        <v>0</v>
      </c>
      <c r="J20" s="399">
        <v>0</v>
      </c>
      <c r="K20" s="399">
        <v>0</v>
      </c>
      <c r="L20" s="399">
        <v>0</v>
      </c>
      <c r="M20" s="399">
        <v>0</v>
      </c>
      <c r="N20" s="399">
        <v>0</v>
      </c>
      <c r="O20" s="399">
        <v>0</v>
      </c>
      <c r="P20" s="399">
        <v>0</v>
      </c>
      <c r="Q20" s="399">
        <v>0</v>
      </c>
      <c r="R20" s="399">
        <v>0</v>
      </c>
      <c r="S20" s="399">
        <v>0</v>
      </c>
      <c r="T20" s="399">
        <v>0</v>
      </c>
      <c r="U20" s="399">
        <v>0</v>
      </c>
      <c r="V20" s="399">
        <v>0</v>
      </c>
      <c r="W20" s="399">
        <v>0</v>
      </c>
      <c r="X20" s="410">
        <v>0</v>
      </c>
      <c r="Y20" s="320"/>
    </row>
    <row r="21" spans="2:25" ht="11.1" customHeight="1" x14ac:dyDescent="0.15">
      <c r="B21" s="341"/>
      <c r="C21" s="326">
        <v>12</v>
      </c>
      <c r="D21" s="342"/>
      <c r="E21" s="507">
        <v>0</v>
      </c>
      <c r="F21" s="507">
        <v>0</v>
      </c>
      <c r="G21" s="507">
        <v>0</v>
      </c>
      <c r="H21" s="507">
        <v>0</v>
      </c>
      <c r="I21" s="507">
        <v>0</v>
      </c>
      <c r="J21" s="507">
        <v>0</v>
      </c>
      <c r="K21" s="507">
        <v>0</v>
      </c>
      <c r="L21" s="507">
        <v>0</v>
      </c>
      <c r="M21" s="507">
        <v>0</v>
      </c>
      <c r="N21" s="507">
        <v>0</v>
      </c>
      <c r="O21" s="507">
        <v>0</v>
      </c>
      <c r="P21" s="507">
        <v>0</v>
      </c>
      <c r="Q21" s="507">
        <v>0</v>
      </c>
      <c r="R21" s="507">
        <v>0</v>
      </c>
      <c r="S21" s="507">
        <v>0</v>
      </c>
      <c r="T21" s="507">
        <v>0</v>
      </c>
      <c r="U21" s="507">
        <v>0</v>
      </c>
      <c r="V21" s="507">
        <v>0</v>
      </c>
      <c r="W21" s="507">
        <v>0</v>
      </c>
      <c r="X21" s="622">
        <v>0</v>
      </c>
      <c r="Y21" s="320"/>
    </row>
    <row r="22" spans="2:25" ht="11.1" customHeight="1" x14ac:dyDescent="0.15">
      <c r="B22" s="437" t="s">
        <v>408</v>
      </c>
      <c r="C22" s="320"/>
      <c r="E22" s="352"/>
      <c r="F22" s="583"/>
      <c r="G22" s="583"/>
      <c r="H22" s="584"/>
      <c r="I22" s="352"/>
      <c r="J22" s="583"/>
      <c r="K22" s="583"/>
      <c r="L22" s="584"/>
      <c r="M22" s="352"/>
      <c r="N22" s="583"/>
      <c r="O22" s="583"/>
      <c r="P22" s="584"/>
      <c r="Q22" s="352"/>
      <c r="R22" s="583"/>
      <c r="S22" s="583"/>
      <c r="T22" s="584"/>
      <c r="U22" s="352"/>
      <c r="V22" s="583"/>
      <c r="W22" s="583"/>
      <c r="X22" s="583"/>
      <c r="Y22" s="320"/>
    </row>
    <row r="23" spans="2:25" ht="11.1" customHeight="1" x14ac:dyDescent="0.15">
      <c r="B23" s="437"/>
      <c r="C23" s="320"/>
      <c r="E23" s="352"/>
      <c r="F23" s="583"/>
      <c r="G23" s="583"/>
      <c r="H23" s="584"/>
      <c r="I23" s="352"/>
      <c r="J23" s="583"/>
      <c r="K23" s="583"/>
      <c r="L23" s="584"/>
      <c r="M23" s="352"/>
      <c r="N23" s="583"/>
      <c r="O23" s="583"/>
      <c r="P23" s="584"/>
      <c r="Q23" s="352"/>
      <c r="R23" s="583"/>
      <c r="S23" s="583"/>
      <c r="T23" s="584"/>
      <c r="U23" s="352"/>
      <c r="V23" s="583"/>
      <c r="W23" s="583"/>
      <c r="X23" s="583"/>
      <c r="Y23" s="320"/>
    </row>
    <row r="24" spans="2:25" ht="11.1" customHeight="1" x14ac:dyDescent="0.15">
      <c r="B24" s="661">
        <v>40513</v>
      </c>
      <c r="C24" s="662"/>
      <c r="D24" s="663">
        <v>40527</v>
      </c>
      <c r="E24" s="399">
        <v>0</v>
      </c>
      <c r="F24" s="399">
        <v>0</v>
      </c>
      <c r="G24" s="399">
        <v>0</v>
      </c>
      <c r="H24" s="399">
        <v>0</v>
      </c>
      <c r="I24" s="399">
        <v>0</v>
      </c>
      <c r="J24" s="399">
        <v>0</v>
      </c>
      <c r="K24" s="399">
        <v>0</v>
      </c>
      <c r="L24" s="399">
        <v>0</v>
      </c>
      <c r="M24" s="399">
        <v>0</v>
      </c>
      <c r="N24" s="399">
        <v>0</v>
      </c>
      <c r="O24" s="399">
        <v>0</v>
      </c>
      <c r="P24" s="410">
        <v>0</v>
      </c>
      <c r="Q24" s="399">
        <v>0</v>
      </c>
      <c r="R24" s="399">
        <v>0</v>
      </c>
      <c r="S24" s="399">
        <v>0</v>
      </c>
      <c r="T24" s="410">
        <v>0</v>
      </c>
      <c r="U24" s="399">
        <v>0</v>
      </c>
      <c r="V24" s="399">
        <v>0</v>
      </c>
      <c r="W24" s="399">
        <v>0</v>
      </c>
      <c r="X24" s="399">
        <v>0</v>
      </c>
      <c r="Y24" s="320"/>
    </row>
    <row r="25" spans="2:25" ht="11.1" customHeight="1" x14ac:dyDescent="0.15">
      <c r="B25" s="664">
        <v>40528</v>
      </c>
      <c r="C25" s="662"/>
      <c r="D25" s="665">
        <v>40540</v>
      </c>
      <c r="E25" s="507">
        <v>0</v>
      </c>
      <c r="F25" s="507">
        <v>0</v>
      </c>
      <c r="G25" s="507">
        <v>0</v>
      </c>
      <c r="H25" s="507">
        <v>0</v>
      </c>
      <c r="I25" s="507">
        <v>0</v>
      </c>
      <c r="J25" s="507">
        <v>0</v>
      </c>
      <c r="K25" s="507">
        <v>0</v>
      </c>
      <c r="L25" s="507">
        <v>0</v>
      </c>
      <c r="M25" s="507">
        <v>0</v>
      </c>
      <c r="N25" s="507">
        <v>0</v>
      </c>
      <c r="O25" s="507">
        <v>0</v>
      </c>
      <c r="P25" s="507">
        <v>0</v>
      </c>
      <c r="Q25" s="507">
        <v>0</v>
      </c>
      <c r="R25" s="507">
        <v>0</v>
      </c>
      <c r="S25" s="507">
        <v>0</v>
      </c>
      <c r="T25" s="507">
        <v>0</v>
      </c>
      <c r="U25" s="507">
        <v>0</v>
      </c>
      <c r="V25" s="507">
        <v>0</v>
      </c>
      <c r="W25" s="507">
        <v>0</v>
      </c>
      <c r="X25" s="507">
        <v>0</v>
      </c>
      <c r="Y25" s="320"/>
    </row>
    <row r="26" spans="2:25" x14ac:dyDescent="0.15">
      <c r="B26" s="437"/>
      <c r="C26" s="338" t="s">
        <v>118</v>
      </c>
      <c r="D26" s="656"/>
      <c r="E26" s="437" t="s">
        <v>409</v>
      </c>
      <c r="I26" s="437" t="s">
        <v>410</v>
      </c>
      <c r="M26" s="437" t="s">
        <v>210</v>
      </c>
      <c r="P26" s="320"/>
      <c r="Q26" s="437" t="s">
        <v>411</v>
      </c>
      <c r="R26" s="320"/>
      <c r="S26" s="320"/>
      <c r="T26" s="320"/>
      <c r="U26" s="437" t="s">
        <v>412</v>
      </c>
      <c r="V26" s="320"/>
      <c r="W26" s="320"/>
      <c r="X26" s="328"/>
    </row>
    <row r="27" spans="2:25" x14ac:dyDescent="0.15">
      <c r="B27" s="437"/>
      <c r="C27" s="341"/>
      <c r="D27" s="342"/>
      <c r="E27" s="657" t="s">
        <v>206</v>
      </c>
      <c r="F27" s="658"/>
      <c r="G27" s="658"/>
      <c r="H27" s="658"/>
      <c r="I27" s="657" t="s">
        <v>204</v>
      </c>
      <c r="J27" s="658"/>
      <c r="K27" s="658"/>
      <c r="L27" s="658"/>
      <c r="M27" s="657"/>
      <c r="N27" s="658"/>
      <c r="O27" s="658"/>
      <c r="P27" s="658"/>
      <c r="Q27" s="657"/>
      <c r="R27" s="658"/>
      <c r="S27" s="658"/>
      <c r="T27" s="658"/>
      <c r="U27" s="657"/>
      <c r="V27" s="658"/>
      <c r="W27" s="658"/>
      <c r="X27" s="659"/>
    </row>
    <row r="28" spans="2:25" x14ac:dyDescent="0.15">
      <c r="B28" s="539" t="s">
        <v>327</v>
      </c>
      <c r="C28" s="540"/>
      <c r="D28" s="541"/>
      <c r="E28" s="338" t="s">
        <v>125</v>
      </c>
      <c r="F28" s="339" t="s">
        <v>126</v>
      </c>
      <c r="G28" s="340" t="s">
        <v>127</v>
      </c>
      <c r="H28" s="339" t="s">
        <v>128</v>
      </c>
      <c r="I28" s="338" t="s">
        <v>125</v>
      </c>
      <c r="J28" s="339" t="s">
        <v>126</v>
      </c>
      <c r="K28" s="340" t="s">
        <v>127</v>
      </c>
      <c r="L28" s="339" t="s">
        <v>128</v>
      </c>
      <c r="M28" s="338" t="s">
        <v>125</v>
      </c>
      <c r="N28" s="339" t="s">
        <v>126</v>
      </c>
      <c r="O28" s="340" t="s">
        <v>127</v>
      </c>
      <c r="P28" s="339" t="s">
        <v>128</v>
      </c>
      <c r="Q28" s="338" t="s">
        <v>125</v>
      </c>
      <c r="R28" s="339" t="s">
        <v>126</v>
      </c>
      <c r="S28" s="340" t="s">
        <v>127</v>
      </c>
      <c r="T28" s="339" t="s">
        <v>128</v>
      </c>
      <c r="U28" s="338" t="s">
        <v>125</v>
      </c>
      <c r="V28" s="339" t="s">
        <v>126</v>
      </c>
      <c r="W28" s="340" t="s">
        <v>127</v>
      </c>
      <c r="X28" s="339" t="s">
        <v>128</v>
      </c>
    </row>
    <row r="29" spans="2:25" x14ac:dyDescent="0.15">
      <c r="B29" s="341"/>
      <c r="C29" s="326"/>
      <c r="D29" s="326"/>
      <c r="E29" s="343"/>
      <c r="F29" s="344"/>
      <c r="G29" s="345" t="s">
        <v>129</v>
      </c>
      <c r="H29" s="344"/>
      <c r="I29" s="343"/>
      <c r="J29" s="344"/>
      <c r="K29" s="345" t="s">
        <v>129</v>
      </c>
      <c r="L29" s="344"/>
      <c r="M29" s="343"/>
      <c r="N29" s="344"/>
      <c r="O29" s="345" t="s">
        <v>129</v>
      </c>
      <c r="P29" s="344"/>
      <c r="Q29" s="343"/>
      <c r="R29" s="344"/>
      <c r="S29" s="345" t="s">
        <v>129</v>
      </c>
      <c r="T29" s="344"/>
      <c r="U29" s="343"/>
      <c r="V29" s="344"/>
      <c r="W29" s="345" t="s">
        <v>129</v>
      </c>
      <c r="X29" s="344"/>
    </row>
    <row r="30" spans="2:25" x14ac:dyDescent="0.15">
      <c r="B30" s="437" t="s">
        <v>95</v>
      </c>
      <c r="C30" s="320">
        <v>19</v>
      </c>
      <c r="D30" s="317" t="s">
        <v>96</v>
      </c>
      <c r="E30" s="352" t="s">
        <v>282</v>
      </c>
      <c r="F30" s="583" t="s">
        <v>282</v>
      </c>
      <c r="G30" s="584" t="s">
        <v>282</v>
      </c>
      <c r="H30" s="583" t="s">
        <v>282</v>
      </c>
      <c r="I30" s="352" t="s">
        <v>282</v>
      </c>
      <c r="J30" s="583" t="s">
        <v>282</v>
      </c>
      <c r="K30" s="584" t="s">
        <v>282</v>
      </c>
      <c r="L30" s="583" t="s">
        <v>282</v>
      </c>
      <c r="M30" s="352" t="s">
        <v>282</v>
      </c>
      <c r="N30" s="583" t="s">
        <v>282</v>
      </c>
      <c r="O30" s="584" t="s">
        <v>282</v>
      </c>
      <c r="P30" s="583" t="s">
        <v>282</v>
      </c>
      <c r="Q30" s="437"/>
      <c r="R30" s="362"/>
      <c r="S30" s="320"/>
      <c r="T30" s="362"/>
      <c r="U30" s="437"/>
      <c r="V30" s="362"/>
      <c r="W30" s="320"/>
      <c r="X30" s="329"/>
      <c r="Y30" s="320"/>
    </row>
    <row r="31" spans="2:25" x14ac:dyDescent="0.15">
      <c r="B31" s="437"/>
      <c r="C31" s="320">
        <v>20</v>
      </c>
      <c r="E31" s="352" t="s">
        <v>282</v>
      </c>
      <c r="F31" s="583" t="s">
        <v>282</v>
      </c>
      <c r="G31" s="584" t="s">
        <v>282</v>
      </c>
      <c r="H31" s="583" t="s">
        <v>282</v>
      </c>
      <c r="I31" s="352" t="s">
        <v>282</v>
      </c>
      <c r="J31" s="583" t="s">
        <v>282</v>
      </c>
      <c r="K31" s="584" t="s">
        <v>282</v>
      </c>
      <c r="L31" s="583" t="s">
        <v>282</v>
      </c>
      <c r="M31" s="352" t="s">
        <v>282</v>
      </c>
      <c r="N31" s="583" t="s">
        <v>282</v>
      </c>
      <c r="O31" s="584" t="s">
        <v>282</v>
      </c>
      <c r="P31" s="583" t="s">
        <v>282</v>
      </c>
      <c r="Q31" s="437">
        <v>872</v>
      </c>
      <c r="R31" s="362">
        <v>1050</v>
      </c>
      <c r="S31" s="320">
        <v>971</v>
      </c>
      <c r="T31" s="362">
        <v>20223</v>
      </c>
      <c r="U31" s="437">
        <v>735</v>
      </c>
      <c r="V31" s="362">
        <v>840</v>
      </c>
      <c r="W31" s="320">
        <v>780</v>
      </c>
      <c r="X31" s="362">
        <v>3419</v>
      </c>
      <c r="Y31" s="320"/>
    </row>
    <row r="32" spans="2:25" x14ac:dyDescent="0.15">
      <c r="B32" s="341"/>
      <c r="C32" s="326">
        <v>21</v>
      </c>
      <c r="D32" s="326"/>
      <c r="E32" s="586" t="s">
        <v>282</v>
      </c>
      <c r="F32" s="586" t="s">
        <v>282</v>
      </c>
      <c r="G32" s="520">
        <v>0</v>
      </c>
      <c r="H32" s="586" t="s">
        <v>282</v>
      </c>
      <c r="I32" s="586" t="s">
        <v>282</v>
      </c>
      <c r="J32" s="586" t="s">
        <v>282</v>
      </c>
      <c r="K32" s="520">
        <v>0</v>
      </c>
      <c r="L32" s="586" t="s">
        <v>282</v>
      </c>
      <c r="M32" s="586" t="s">
        <v>282</v>
      </c>
      <c r="N32" s="586" t="s">
        <v>282</v>
      </c>
      <c r="O32" s="520">
        <v>0</v>
      </c>
      <c r="P32" s="586" t="s">
        <v>282</v>
      </c>
      <c r="Q32" s="341">
        <v>798</v>
      </c>
      <c r="R32" s="377">
        <v>1158</v>
      </c>
      <c r="S32" s="326">
        <v>929</v>
      </c>
      <c r="T32" s="377">
        <v>178765</v>
      </c>
      <c r="U32" s="341">
        <v>588</v>
      </c>
      <c r="V32" s="377">
        <v>882</v>
      </c>
      <c r="W32" s="326">
        <v>723</v>
      </c>
      <c r="X32" s="377">
        <v>35659</v>
      </c>
      <c r="Y32" s="320"/>
    </row>
    <row r="33" spans="2:25" x14ac:dyDescent="0.15">
      <c r="B33" s="437" t="s">
        <v>407</v>
      </c>
      <c r="C33" s="320">
        <v>4</v>
      </c>
      <c r="D33" s="320"/>
      <c r="E33" s="352" t="s">
        <v>282</v>
      </c>
      <c r="F33" s="352" t="s">
        <v>282</v>
      </c>
      <c r="G33" s="352" t="s">
        <v>282</v>
      </c>
      <c r="H33" s="352" t="s">
        <v>282</v>
      </c>
      <c r="I33" s="352" t="s">
        <v>282</v>
      </c>
      <c r="J33" s="352" t="s">
        <v>282</v>
      </c>
      <c r="K33" s="352" t="s">
        <v>282</v>
      </c>
      <c r="L33" s="352" t="s">
        <v>282</v>
      </c>
      <c r="M33" s="352" t="s">
        <v>282</v>
      </c>
      <c r="N33" s="352" t="s">
        <v>282</v>
      </c>
      <c r="O33" s="352" t="s">
        <v>282</v>
      </c>
      <c r="P33" s="352" t="s">
        <v>282</v>
      </c>
      <c r="Q33" s="437">
        <v>861</v>
      </c>
      <c r="R33" s="362">
        <v>1071</v>
      </c>
      <c r="S33" s="320">
        <v>1022</v>
      </c>
      <c r="T33" s="362">
        <v>12533</v>
      </c>
      <c r="U33" s="437">
        <v>746</v>
      </c>
      <c r="V33" s="362">
        <v>840</v>
      </c>
      <c r="W33" s="320">
        <v>805</v>
      </c>
      <c r="X33" s="362">
        <v>613</v>
      </c>
      <c r="Y33" s="320"/>
    </row>
    <row r="34" spans="2:25" x14ac:dyDescent="0.15">
      <c r="B34" s="437"/>
      <c r="C34" s="320">
        <v>5</v>
      </c>
      <c r="D34" s="320"/>
      <c r="E34" s="352" t="s">
        <v>282</v>
      </c>
      <c r="F34" s="352" t="s">
        <v>282</v>
      </c>
      <c r="G34" s="352" t="s">
        <v>282</v>
      </c>
      <c r="H34" s="352" t="s">
        <v>282</v>
      </c>
      <c r="I34" s="352" t="s">
        <v>282</v>
      </c>
      <c r="J34" s="352" t="s">
        <v>282</v>
      </c>
      <c r="K34" s="352" t="s">
        <v>282</v>
      </c>
      <c r="L34" s="352" t="s">
        <v>282</v>
      </c>
      <c r="M34" s="352" t="s">
        <v>282</v>
      </c>
      <c r="N34" s="352" t="s">
        <v>282</v>
      </c>
      <c r="O34" s="352" t="s">
        <v>282</v>
      </c>
      <c r="P34" s="352" t="s">
        <v>282</v>
      </c>
      <c r="Q34" s="437">
        <v>893</v>
      </c>
      <c r="R34" s="362">
        <v>1071</v>
      </c>
      <c r="S34" s="320">
        <v>1000</v>
      </c>
      <c r="T34" s="362">
        <v>14633</v>
      </c>
      <c r="U34" s="437">
        <v>788</v>
      </c>
      <c r="V34" s="362">
        <v>903</v>
      </c>
      <c r="W34" s="320">
        <v>828</v>
      </c>
      <c r="X34" s="362">
        <v>850</v>
      </c>
      <c r="Y34" s="320"/>
    </row>
    <row r="35" spans="2:25" x14ac:dyDescent="0.15">
      <c r="B35" s="437"/>
      <c r="C35" s="320">
        <v>6</v>
      </c>
      <c r="D35" s="320"/>
      <c r="E35" s="352" t="s">
        <v>282</v>
      </c>
      <c r="F35" s="352" t="s">
        <v>282</v>
      </c>
      <c r="G35" s="352" t="s">
        <v>282</v>
      </c>
      <c r="H35" s="352" t="s">
        <v>282</v>
      </c>
      <c r="I35" s="352" t="s">
        <v>282</v>
      </c>
      <c r="J35" s="352" t="s">
        <v>282</v>
      </c>
      <c r="K35" s="352" t="s">
        <v>282</v>
      </c>
      <c r="L35" s="352" t="s">
        <v>282</v>
      </c>
      <c r="M35" s="352" t="s">
        <v>282</v>
      </c>
      <c r="N35" s="352" t="s">
        <v>282</v>
      </c>
      <c r="O35" s="352" t="s">
        <v>282</v>
      </c>
      <c r="P35" s="352" t="s">
        <v>282</v>
      </c>
      <c r="Q35" s="437">
        <v>882</v>
      </c>
      <c r="R35" s="362">
        <v>1050</v>
      </c>
      <c r="S35" s="320">
        <v>961</v>
      </c>
      <c r="T35" s="362">
        <v>20905</v>
      </c>
      <c r="U35" s="437">
        <v>683</v>
      </c>
      <c r="V35" s="362">
        <v>840</v>
      </c>
      <c r="W35" s="320">
        <v>800</v>
      </c>
      <c r="X35" s="362">
        <v>955</v>
      </c>
      <c r="Y35" s="320"/>
    </row>
    <row r="36" spans="2:25" x14ac:dyDescent="0.15">
      <c r="B36" s="437"/>
      <c r="C36" s="320">
        <v>7</v>
      </c>
      <c r="D36" s="320"/>
      <c r="E36" s="352" t="s">
        <v>282</v>
      </c>
      <c r="F36" s="352" t="s">
        <v>282</v>
      </c>
      <c r="G36" s="352" t="s">
        <v>282</v>
      </c>
      <c r="H36" s="352" t="s">
        <v>282</v>
      </c>
      <c r="I36" s="352" t="s">
        <v>282</v>
      </c>
      <c r="J36" s="352" t="s">
        <v>282</v>
      </c>
      <c r="K36" s="352" t="s">
        <v>282</v>
      </c>
      <c r="L36" s="352" t="s">
        <v>282</v>
      </c>
      <c r="M36" s="352" t="s">
        <v>282</v>
      </c>
      <c r="N36" s="352" t="s">
        <v>282</v>
      </c>
      <c r="O36" s="352" t="s">
        <v>282</v>
      </c>
      <c r="P36" s="352" t="s">
        <v>282</v>
      </c>
      <c r="Q36" s="437">
        <v>893</v>
      </c>
      <c r="R36" s="362">
        <v>1050</v>
      </c>
      <c r="S36" s="320">
        <v>941</v>
      </c>
      <c r="T36" s="362">
        <v>12692</v>
      </c>
      <c r="U36" s="437">
        <v>767</v>
      </c>
      <c r="V36" s="362">
        <v>840</v>
      </c>
      <c r="W36" s="320">
        <v>790</v>
      </c>
      <c r="X36" s="362">
        <v>817</v>
      </c>
      <c r="Y36" s="320"/>
    </row>
    <row r="37" spans="2:25" x14ac:dyDescent="0.15">
      <c r="B37" s="437"/>
      <c r="C37" s="320">
        <v>8</v>
      </c>
      <c r="D37" s="320"/>
      <c r="E37" s="352" t="s">
        <v>282</v>
      </c>
      <c r="F37" s="352" t="s">
        <v>282</v>
      </c>
      <c r="G37" s="352" t="s">
        <v>282</v>
      </c>
      <c r="H37" s="352" t="s">
        <v>282</v>
      </c>
      <c r="I37" s="352" t="s">
        <v>282</v>
      </c>
      <c r="J37" s="352" t="s">
        <v>282</v>
      </c>
      <c r="K37" s="352" t="s">
        <v>282</v>
      </c>
      <c r="L37" s="352" t="s">
        <v>282</v>
      </c>
      <c r="M37" s="352" t="s">
        <v>282</v>
      </c>
      <c r="N37" s="352" t="s">
        <v>282</v>
      </c>
      <c r="O37" s="352" t="s">
        <v>282</v>
      </c>
      <c r="P37" s="583" t="s">
        <v>282</v>
      </c>
      <c r="Q37" s="437">
        <v>861</v>
      </c>
      <c r="R37" s="362">
        <v>1029</v>
      </c>
      <c r="S37" s="320">
        <v>956</v>
      </c>
      <c r="T37" s="362">
        <v>9520</v>
      </c>
      <c r="U37" s="437">
        <v>735</v>
      </c>
      <c r="V37" s="362">
        <v>840</v>
      </c>
      <c r="W37" s="320">
        <v>774</v>
      </c>
      <c r="X37" s="362">
        <v>1623</v>
      </c>
      <c r="Y37" s="320"/>
    </row>
    <row r="38" spans="2:25" x14ac:dyDescent="0.15">
      <c r="B38" s="437"/>
      <c r="C38" s="320">
        <v>9</v>
      </c>
      <c r="D38" s="320"/>
      <c r="E38" s="409">
        <v>0</v>
      </c>
      <c r="F38" s="409">
        <v>0</v>
      </c>
      <c r="G38" s="409">
        <v>0</v>
      </c>
      <c r="H38" s="409">
        <v>0</v>
      </c>
      <c r="I38" s="409">
        <v>0</v>
      </c>
      <c r="J38" s="409">
        <v>0</v>
      </c>
      <c r="K38" s="409">
        <v>0</v>
      </c>
      <c r="L38" s="409">
        <v>0</v>
      </c>
      <c r="M38" s="409">
        <v>0</v>
      </c>
      <c r="N38" s="409">
        <v>0</v>
      </c>
      <c r="O38" s="409">
        <v>0</v>
      </c>
      <c r="P38" s="409">
        <v>0</v>
      </c>
      <c r="Q38" s="437">
        <v>850.5</v>
      </c>
      <c r="R38" s="437">
        <v>1008</v>
      </c>
      <c r="S38" s="437">
        <v>951.83964227121771</v>
      </c>
      <c r="T38" s="437">
        <v>9764.9</v>
      </c>
      <c r="U38" s="437">
        <v>766.5</v>
      </c>
      <c r="V38" s="437">
        <v>840</v>
      </c>
      <c r="W38" s="437">
        <v>789.15525477707013</v>
      </c>
      <c r="X38" s="362">
        <v>770.7</v>
      </c>
      <c r="Y38" s="320"/>
    </row>
    <row r="39" spans="2:25" x14ac:dyDescent="0.15">
      <c r="B39" s="437"/>
      <c r="C39" s="320">
        <v>10</v>
      </c>
      <c r="D39" s="328"/>
      <c r="E39" s="399">
        <v>0</v>
      </c>
      <c r="F39" s="399">
        <v>0</v>
      </c>
      <c r="G39" s="399">
        <v>0</v>
      </c>
      <c r="H39" s="399">
        <v>0</v>
      </c>
      <c r="I39" s="399">
        <v>0</v>
      </c>
      <c r="J39" s="399">
        <v>0</v>
      </c>
      <c r="K39" s="399">
        <v>0</v>
      </c>
      <c r="L39" s="399">
        <v>0</v>
      </c>
      <c r="M39" s="399">
        <v>0</v>
      </c>
      <c r="N39" s="399">
        <v>0</v>
      </c>
      <c r="O39" s="399">
        <v>0</v>
      </c>
      <c r="P39" s="399">
        <v>0</v>
      </c>
      <c r="Q39" s="362">
        <v>892.5</v>
      </c>
      <c r="R39" s="362">
        <v>1029</v>
      </c>
      <c r="S39" s="362">
        <v>975.85787089467749</v>
      </c>
      <c r="T39" s="362">
        <v>8080.7000000000007</v>
      </c>
      <c r="U39" s="362">
        <v>766.5</v>
      </c>
      <c r="V39" s="362">
        <v>840</v>
      </c>
      <c r="W39" s="362">
        <v>792.96735395188989</v>
      </c>
      <c r="X39" s="362">
        <v>1969.8</v>
      </c>
      <c r="Y39" s="320"/>
    </row>
    <row r="40" spans="2:25" x14ac:dyDescent="0.15">
      <c r="B40" s="437"/>
      <c r="C40" s="320">
        <v>11</v>
      </c>
      <c r="D40" s="328"/>
      <c r="E40" s="399">
        <v>0</v>
      </c>
      <c r="F40" s="399">
        <v>0</v>
      </c>
      <c r="G40" s="399">
        <v>0</v>
      </c>
      <c r="H40" s="399">
        <v>0</v>
      </c>
      <c r="I40" s="399">
        <v>0</v>
      </c>
      <c r="J40" s="399">
        <v>0</v>
      </c>
      <c r="K40" s="399">
        <v>0</v>
      </c>
      <c r="L40" s="399">
        <v>0</v>
      </c>
      <c r="M40" s="399">
        <v>0</v>
      </c>
      <c r="N40" s="399">
        <v>0</v>
      </c>
      <c r="O40" s="399">
        <v>0</v>
      </c>
      <c r="P40" s="399">
        <v>0</v>
      </c>
      <c r="Q40" s="362">
        <v>871.5</v>
      </c>
      <c r="R40" s="362">
        <v>1029</v>
      </c>
      <c r="S40" s="362">
        <v>979.85408492152499</v>
      </c>
      <c r="T40" s="362">
        <v>8759.2000000000007</v>
      </c>
      <c r="U40" s="362">
        <v>766.5</v>
      </c>
      <c r="V40" s="362">
        <v>882</v>
      </c>
      <c r="W40" s="362">
        <v>822.3065552699228</v>
      </c>
      <c r="X40" s="328">
        <v>855.5</v>
      </c>
      <c r="Y40" s="320"/>
    </row>
    <row r="41" spans="2:25" x14ac:dyDescent="0.15">
      <c r="B41" s="341"/>
      <c r="C41" s="326">
        <v>12</v>
      </c>
      <c r="D41" s="342"/>
      <c r="E41" s="507">
        <v>0</v>
      </c>
      <c r="F41" s="507">
        <v>0</v>
      </c>
      <c r="G41" s="507">
        <v>0</v>
      </c>
      <c r="H41" s="507">
        <v>0</v>
      </c>
      <c r="I41" s="507">
        <v>0</v>
      </c>
      <c r="J41" s="507">
        <v>0</v>
      </c>
      <c r="K41" s="507">
        <v>0</v>
      </c>
      <c r="L41" s="507">
        <v>0</v>
      </c>
      <c r="M41" s="507">
        <v>0</v>
      </c>
      <c r="N41" s="507">
        <v>0</v>
      </c>
      <c r="O41" s="507">
        <v>0</v>
      </c>
      <c r="P41" s="507">
        <v>0</v>
      </c>
      <c r="Q41" s="377">
        <v>903</v>
      </c>
      <c r="R41" s="377">
        <v>1029</v>
      </c>
      <c r="S41" s="377">
        <v>991.40409207161133</v>
      </c>
      <c r="T41" s="377">
        <v>5500</v>
      </c>
      <c r="U41" s="377">
        <v>766.5</v>
      </c>
      <c r="V41" s="377">
        <v>882</v>
      </c>
      <c r="W41" s="377">
        <v>818.37017255546425</v>
      </c>
      <c r="X41" s="342">
        <v>1278</v>
      </c>
      <c r="Y41" s="320"/>
    </row>
    <row r="42" spans="2:25" x14ac:dyDescent="0.15">
      <c r="B42" s="437" t="s">
        <v>408</v>
      </c>
      <c r="C42" s="320"/>
      <c r="E42" s="352"/>
      <c r="F42" s="583"/>
      <c r="G42" s="584"/>
      <c r="H42" s="583"/>
      <c r="I42" s="352"/>
      <c r="J42" s="583"/>
      <c r="K42" s="584"/>
      <c r="L42" s="583"/>
      <c r="M42" s="352"/>
      <c r="N42" s="583"/>
      <c r="O42" s="584"/>
      <c r="P42" s="583"/>
      <c r="Q42" s="437"/>
      <c r="R42" s="362"/>
      <c r="S42" s="320"/>
      <c r="T42" s="362"/>
      <c r="U42" s="437"/>
      <c r="V42" s="362"/>
      <c r="W42" s="320"/>
      <c r="X42" s="362"/>
      <c r="Y42" s="320"/>
    </row>
    <row r="43" spans="2:25" x14ac:dyDescent="0.15">
      <c r="B43" s="437"/>
      <c r="C43" s="320"/>
      <c r="E43" s="583"/>
      <c r="F43" s="583"/>
      <c r="G43" s="583"/>
      <c r="H43" s="583"/>
      <c r="I43" s="583"/>
      <c r="J43" s="583"/>
      <c r="K43" s="583"/>
      <c r="L43" s="583"/>
      <c r="M43" s="583"/>
      <c r="N43" s="583"/>
      <c r="O43" s="583"/>
      <c r="P43" s="583"/>
      <c r="Q43" s="437"/>
      <c r="R43" s="362"/>
      <c r="S43" s="320"/>
      <c r="T43" s="362"/>
      <c r="U43" s="352"/>
      <c r="V43" s="583"/>
      <c r="W43" s="584"/>
      <c r="X43" s="362"/>
      <c r="Y43" s="320"/>
    </row>
    <row r="44" spans="2:25" x14ac:dyDescent="0.15">
      <c r="B44" s="661">
        <v>40513</v>
      </c>
      <c r="C44" s="662"/>
      <c r="D44" s="663">
        <v>40527</v>
      </c>
      <c r="E44" s="399">
        <v>0</v>
      </c>
      <c r="F44" s="399">
        <v>0</v>
      </c>
      <c r="G44" s="399">
        <v>0</v>
      </c>
      <c r="H44" s="399">
        <v>0</v>
      </c>
      <c r="I44" s="399">
        <v>0</v>
      </c>
      <c r="J44" s="399">
        <v>0</v>
      </c>
      <c r="K44" s="399">
        <v>0</v>
      </c>
      <c r="L44" s="399">
        <v>0</v>
      </c>
      <c r="M44" s="399">
        <v>0</v>
      </c>
      <c r="N44" s="399">
        <v>0</v>
      </c>
      <c r="O44" s="399">
        <v>0</v>
      </c>
      <c r="P44" s="399">
        <v>0</v>
      </c>
      <c r="Q44" s="437">
        <v>903</v>
      </c>
      <c r="R44" s="362">
        <v>1029</v>
      </c>
      <c r="S44" s="320">
        <v>983.75322101090194</v>
      </c>
      <c r="T44" s="362">
        <v>3514.4</v>
      </c>
      <c r="U44" s="352">
        <v>766.5</v>
      </c>
      <c r="V44" s="583">
        <v>840</v>
      </c>
      <c r="W44" s="584">
        <v>813.77375565610851</v>
      </c>
      <c r="X44" s="362">
        <v>1112.9000000000001</v>
      </c>
      <c r="Y44" s="320"/>
    </row>
    <row r="45" spans="2:25" x14ac:dyDescent="0.15">
      <c r="B45" s="661">
        <v>40528</v>
      </c>
      <c r="C45" s="662"/>
      <c r="D45" s="662">
        <v>40540</v>
      </c>
      <c r="E45" s="399">
        <v>0</v>
      </c>
      <c r="F45" s="410">
        <v>0</v>
      </c>
      <c r="G45" s="399">
        <v>0</v>
      </c>
      <c r="H45" s="399">
        <v>0</v>
      </c>
      <c r="I45" s="399">
        <v>0</v>
      </c>
      <c r="J45" s="399">
        <v>0</v>
      </c>
      <c r="K45" s="399">
        <v>0</v>
      </c>
      <c r="L45" s="399">
        <v>0</v>
      </c>
      <c r="M45" s="399">
        <v>0</v>
      </c>
      <c r="N45" s="399">
        <v>0</v>
      </c>
      <c r="O45" s="399">
        <v>0</v>
      </c>
      <c r="P45" s="399">
        <v>0</v>
      </c>
      <c r="Q45" s="362">
        <v>903</v>
      </c>
      <c r="R45" s="362">
        <v>1029</v>
      </c>
      <c r="S45" s="320">
        <v>1005.3135135135136</v>
      </c>
      <c r="T45" s="362">
        <v>1756.2</v>
      </c>
      <c r="U45" s="352">
        <v>766.5</v>
      </c>
      <c r="V45" s="583">
        <v>882</v>
      </c>
      <c r="W45" s="584">
        <v>826.38669673055256</v>
      </c>
      <c r="X45" s="583">
        <v>144.69999999999999</v>
      </c>
      <c r="Y45" s="320"/>
    </row>
    <row r="46" spans="2:25" ht="12" customHeight="1" x14ac:dyDescent="0.15">
      <c r="B46" s="341"/>
      <c r="C46" s="326"/>
      <c r="D46" s="666">
        <v>40541</v>
      </c>
      <c r="E46" s="377"/>
      <c r="F46" s="342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42"/>
      <c r="R46" s="377"/>
      <c r="S46" s="342"/>
      <c r="T46" s="377">
        <v>229</v>
      </c>
      <c r="U46" s="377"/>
      <c r="V46" s="377"/>
      <c r="W46" s="377"/>
      <c r="X46" s="342">
        <v>20</v>
      </c>
    </row>
    <row r="47" spans="2:25" ht="12.75" customHeight="1" x14ac:dyDescent="0.15">
      <c r="B47" s="317" t="s">
        <v>391</v>
      </c>
      <c r="C47" s="320" t="s">
        <v>413</v>
      </c>
      <c r="L47" s="378" t="s">
        <v>414</v>
      </c>
      <c r="M47" s="764" t="s">
        <v>415</v>
      </c>
      <c r="N47" s="764"/>
      <c r="O47" s="764"/>
      <c r="P47" s="764"/>
      <c r="Q47" s="764"/>
      <c r="R47" s="764"/>
      <c r="S47" s="764"/>
      <c r="T47" s="764"/>
      <c r="U47" s="764"/>
      <c r="V47" s="764"/>
      <c r="W47" s="764"/>
      <c r="X47" s="764"/>
    </row>
    <row r="48" spans="2:25" ht="12.75" customHeight="1" x14ac:dyDescent="0.15">
      <c r="B48" s="403" t="s">
        <v>416</v>
      </c>
      <c r="C48" s="317" t="s">
        <v>417</v>
      </c>
      <c r="M48" s="667" t="s">
        <v>418</v>
      </c>
      <c r="N48" s="667"/>
      <c r="O48" s="667"/>
      <c r="P48" s="667"/>
      <c r="Q48" s="667"/>
    </row>
    <row r="49" spans="2:3" x14ac:dyDescent="0.15">
      <c r="B49" s="403" t="s">
        <v>219</v>
      </c>
      <c r="C49" s="317" t="s">
        <v>393</v>
      </c>
    </row>
  </sheetData>
  <mergeCells count="1">
    <mergeCell ref="M47:X47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X47"/>
  <sheetViews>
    <sheetView zoomScale="75" zoomScaleNormal="75" workbookViewId="0"/>
  </sheetViews>
  <sheetFormatPr defaultColWidth="7.5" defaultRowHeight="12" x14ac:dyDescent="0.15"/>
  <cols>
    <col min="1" max="1" width="0.625" style="317" customWidth="1"/>
    <col min="2" max="2" width="5.5" style="317" customWidth="1"/>
    <col min="3" max="3" width="3.125" style="317" customWidth="1"/>
    <col min="4" max="4" width="5.25" style="317" customWidth="1"/>
    <col min="5" max="5" width="5.625" style="317" customWidth="1"/>
    <col min="6" max="7" width="5.875" style="317" customWidth="1"/>
    <col min="8" max="8" width="8" style="317" customWidth="1"/>
    <col min="9" max="9" width="5.75" style="317" customWidth="1"/>
    <col min="10" max="11" width="5.875" style="317" customWidth="1"/>
    <col min="12" max="12" width="8.125" style="317" customWidth="1"/>
    <col min="13" max="13" width="5.5" style="317" customWidth="1"/>
    <col min="14" max="15" width="5.875" style="317" customWidth="1"/>
    <col min="16" max="16" width="8.125" style="317" customWidth="1"/>
    <col min="17" max="17" width="5.5" style="317" customWidth="1"/>
    <col min="18" max="19" width="5.875" style="317" customWidth="1"/>
    <col min="20" max="20" width="8.125" style="317" customWidth="1"/>
    <col min="21" max="21" width="5.5" style="317" customWidth="1"/>
    <col min="22" max="23" width="5.875" style="317" customWidth="1"/>
    <col min="24" max="24" width="8.125" style="317" customWidth="1"/>
    <col min="25" max="16384" width="7.5" style="317"/>
  </cols>
  <sheetData>
    <row r="3" spans="2:24" x14ac:dyDescent="0.15">
      <c r="B3" s="317" t="s">
        <v>419</v>
      </c>
    </row>
    <row r="4" spans="2:24" x14ac:dyDescent="0.15">
      <c r="X4" s="378" t="s">
        <v>245</v>
      </c>
    </row>
    <row r="5" spans="2:24" ht="6" customHeight="1" x14ac:dyDescent="0.15"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</row>
    <row r="6" spans="2:24" x14ac:dyDescent="0.15">
      <c r="B6" s="379"/>
      <c r="C6" s="338" t="s">
        <v>118</v>
      </c>
      <c r="D6" s="656"/>
      <c r="E6" s="437" t="s">
        <v>212</v>
      </c>
      <c r="I6" s="437" t="s">
        <v>420</v>
      </c>
      <c r="M6" s="437" t="s">
        <v>421</v>
      </c>
      <c r="N6" s="347" t="s">
        <v>422</v>
      </c>
      <c r="O6" s="347"/>
      <c r="P6" s="347"/>
      <c r="Q6" s="379" t="s">
        <v>423</v>
      </c>
      <c r="R6" s="347"/>
      <c r="S6" s="347"/>
      <c r="T6" s="347"/>
      <c r="U6" s="379" t="s">
        <v>424</v>
      </c>
      <c r="V6" s="347"/>
      <c r="W6" s="347"/>
      <c r="X6" s="348"/>
    </row>
    <row r="7" spans="2:24" x14ac:dyDescent="0.15">
      <c r="B7" s="437"/>
      <c r="C7" s="341"/>
      <c r="D7" s="342"/>
      <c r="E7" s="437"/>
      <c r="F7" s="320"/>
      <c r="G7" s="320"/>
      <c r="H7" s="320"/>
      <c r="I7" s="657"/>
      <c r="J7" s="658"/>
      <c r="K7" s="658"/>
      <c r="L7" s="658"/>
      <c r="M7" s="657"/>
      <c r="N7" s="658"/>
      <c r="O7" s="658"/>
      <c r="P7" s="658"/>
      <c r="Q7" s="657"/>
      <c r="R7" s="658"/>
      <c r="S7" s="658"/>
      <c r="T7" s="658"/>
      <c r="U7" s="657"/>
      <c r="V7" s="658"/>
      <c r="W7" s="658"/>
      <c r="X7" s="659"/>
    </row>
    <row r="8" spans="2:24" x14ac:dyDescent="0.15">
      <c r="B8" s="539" t="s">
        <v>327</v>
      </c>
      <c r="C8" s="540"/>
      <c r="D8" s="541"/>
      <c r="E8" s="338" t="s">
        <v>125</v>
      </c>
      <c r="F8" s="339" t="s">
        <v>126</v>
      </c>
      <c r="G8" s="340" t="s">
        <v>127</v>
      </c>
      <c r="H8" s="339" t="s">
        <v>128</v>
      </c>
      <c r="I8" s="338" t="s">
        <v>125</v>
      </c>
      <c r="J8" s="339" t="s">
        <v>126</v>
      </c>
      <c r="K8" s="340" t="s">
        <v>127</v>
      </c>
      <c r="L8" s="339" t="s">
        <v>128</v>
      </c>
      <c r="M8" s="338" t="s">
        <v>125</v>
      </c>
      <c r="N8" s="339" t="s">
        <v>126</v>
      </c>
      <c r="O8" s="340" t="s">
        <v>127</v>
      </c>
      <c r="P8" s="339" t="s">
        <v>128</v>
      </c>
      <c r="Q8" s="338" t="s">
        <v>125</v>
      </c>
      <c r="R8" s="339" t="s">
        <v>126</v>
      </c>
      <c r="S8" s="340" t="s">
        <v>127</v>
      </c>
      <c r="T8" s="339" t="s">
        <v>128</v>
      </c>
      <c r="U8" s="338" t="s">
        <v>125</v>
      </c>
      <c r="V8" s="339" t="s">
        <v>126</v>
      </c>
      <c r="W8" s="340" t="s">
        <v>127</v>
      </c>
      <c r="X8" s="339" t="s">
        <v>128</v>
      </c>
    </row>
    <row r="9" spans="2:24" x14ac:dyDescent="0.15">
      <c r="B9" s="341"/>
      <c r="C9" s="326"/>
      <c r="D9" s="326"/>
      <c r="E9" s="343"/>
      <c r="F9" s="344"/>
      <c r="G9" s="345" t="s">
        <v>129</v>
      </c>
      <c r="H9" s="344"/>
      <c r="I9" s="343"/>
      <c r="J9" s="344"/>
      <c r="K9" s="345" t="s">
        <v>129</v>
      </c>
      <c r="L9" s="344"/>
      <c r="M9" s="343"/>
      <c r="N9" s="344"/>
      <c r="O9" s="345" t="s">
        <v>129</v>
      </c>
      <c r="P9" s="344"/>
      <c r="Q9" s="343"/>
      <c r="R9" s="344"/>
      <c r="S9" s="345" t="s">
        <v>129</v>
      </c>
      <c r="T9" s="344"/>
      <c r="U9" s="343"/>
      <c r="V9" s="344"/>
      <c r="W9" s="345" t="s">
        <v>129</v>
      </c>
      <c r="X9" s="344"/>
    </row>
    <row r="10" spans="2:24" ht="11.25" customHeight="1" x14ac:dyDescent="0.15">
      <c r="B10" s="437" t="s">
        <v>95</v>
      </c>
      <c r="C10" s="320">
        <v>19</v>
      </c>
      <c r="D10" s="317" t="s">
        <v>96</v>
      </c>
      <c r="E10" s="437"/>
      <c r="F10" s="362"/>
      <c r="G10" s="320"/>
      <c r="H10" s="362"/>
      <c r="I10" s="437"/>
      <c r="J10" s="362"/>
      <c r="K10" s="320"/>
      <c r="L10" s="362"/>
      <c r="M10" s="437"/>
      <c r="N10" s="362"/>
      <c r="O10" s="320"/>
      <c r="P10" s="362"/>
      <c r="Q10" s="437"/>
      <c r="R10" s="362"/>
      <c r="S10" s="320"/>
      <c r="T10" s="362"/>
      <c r="U10" s="437"/>
      <c r="V10" s="362"/>
      <c r="W10" s="320"/>
      <c r="X10" s="362"/>
    </row>
    <row r="11" spans="2:24" ht="11.25" customHeight="1" x14ac:dyDescent="0.15">
      <c r="B11" s="437"/>
      <c r="C11" s="320">
        <v>20</v>
      </c>
      <c r="E11" s="437">
        <v>735</v>
      </c>
      <c r="F11" s="362">
        <v>834</v>
      </c>
      <c r="G11" s="320">
        <v>778</v>
      </c>
      <c r="H11" s="362">
        <v>13182</v>
      </c>
      <c r="I11" s="437">
        <v>751</v>
      </c>
      <c r="J11" s="362">
        <v>840</v>
      </c>
      <c r="K11" s="320">
        <v>807</v>
      </c>
      <c r="L11" s="362">
        <v>20271</v>
      </c>
      <c r="M11" s="437">
        <v>800</v>
      </c>
      <c r="N11" s="362">
        <v>935</v>
      </c>
      <c r="O11" s="320">
        <v>859</v>
      </c>
      <c r="P11" s="362">
        <v>3501</v>
      </c>
      <c r="Q11" s="437">
        <v>1906</v>
      </c>
      <c r="R11" s="362">
        <v>2250</v>
      </c>
      <c r="S11" s="320">
        <v>2101</v>
      </c>
      <c r="T11" s="362">
        <v>2564</v>
      </c>
      <c r="U11" s="437">
        <v>2205</v>
      </c>
      <c r="V11" s="362">
        <v>2360</v>
      </c>
      <c r="W11" s="320">
        <v>2259</v>
      </c>
      <c r="X11" s="362">
        <v>4671</v>
      </c>
    </row>
    <row r="12" spans="2:24" ht="11.25" customHeight="1" x14ac:dyDescent="0.15">
      <c r="B12" s="341"/>
      <c r="C12" s="326">
        <v>21</v>
      </c>
      <c r="D12" s="326"/>
      <c r="E12" s="341">
        <v>578</v>
      </c>
      <c r="F12" s="377">
        <v>924</v>
      </c>
      <c r="G12" s="326">
        <v>726</v>
      </c>
      <c r="H12" s="377">
        <v>154499</v>
      </c>
      <c r="I12" s="341">
        <v>673</v>
      </c>
      <c r="J12" s="377">
        <v>870</v>
      </c>
      <c r="K12" s="326">
        <v>765</v>
      </c>
      <c r="L12" s="377">
        <v>197055</v>
      </c>
      <c r="M12" s="341">
        <v>693</v>
      </c>
      <c r="N12" s="377">
        <v>1050</v>
      </c>
      <c r="O12" s="326">
        <v>915</v>
      </c>
      <c r="P12" s="377">
        <v>65265</v>
      </c>
      <c r="Q12" s="341">
        <v>1838</v>
      </c>
      <c r="R12" s="377">
        <v>2592</v>
      </c>
      <c r="S12" s="326">
        <v>2140</v>
      </c>
      <c r="T12" s="377">
        <v>27823</v>
      </c>
      <c r="U12" s="341">
        <v>1733</v>
      </c>
      <c r="V12" s="377">
        <v>2310</v>
      </c>
      <c r="W12" s="326">
        <v>2077</v>
      </c>
      <c r="X12" s="377">
        <v>77570</v>
      </c>
    </row>
    <row r="13" spans="2:24" ht="11.25" customHeight="1" x14ac:dyDescent="0.15">
      <c r="B13" s="437" t="s">
        <v>407</v>
      </c>
      <c r="C13" s="320">
        <v>4</v>
      </c>
      <c r="D13" s="320"/>
      <c r="E13" s="437">
        <v>693</v>
      </c>
      <c r="F13" s="362">
        <v>735</v>
      </c>
      <c r="G13" s="320">
        <v>723</v>
      </c>
      <c r="H13" s="362">
        <v>16384</v>
      </c>
      <c r="I13" s="437">
        <v>683</v>
      </c>
      <c r="J13" s="362">
        <v>830</v>
      </c>
      <c r="K13" s="320">
        <v>767</v>
      </c>
      <c r="L13" s="362">
        <v>19620</v>
      </c>
      <c r="M13" s="437">
        <v>819</v>
      </c>
      <c r="N13" s="362">
        <v>950</v>
      </c>
      <c r="O13" s="320">
        <v>912</v>
      </c>
      <c r="P13" s="362">
        <v>11770</v>
      </c>
      <c r="Q13" s="352">
        <v>2415</v>
      </c>
      <c r="R13" s="583">
        <v>2415</v>
      </c>
      <c r="S13" s="584">
        <v>2415</v>
      </c>
      <c r="T13" s="362">
        <v>1106</v>
      </c>
      <c r="U13" s="437">
        <v>1890</v>
      </c>
      <c r="V13" s="362">
        <v>2310</v>
      </c>
      <c r="W13" s="320">
        <v>2070</v>
      </c>
      <c r="X13" s="362">
        <v>6213</v>
      </c>
    </row>
    <row r="14" spans="2:24" ht="11.25" customHeight="1" x14ac:dyDescent="0.15">
      <c r="B14" s="437"/>
      <c r="C14" s="320">
        <v>5</v>
      </c>
      <c r="D14" s="320"/>
      <c r="E14" s="437">
        <v>683</v>
      </c>
      <c r="F14" s="362">
        <v>805</v>
      </c>
      <c r="G14" s="320">
        <v>708</v>
      </c>
      <c r="H14" s="362">
        <v>13920</v>
      </c>
      <c r="I14" s="437">
        <v>683</v>
      </c>
      <c r="J14" s="362">
        <v>840</v>
      </c>
      <c r="K14" s="320">
        <v>757</v>
      </c>
      <c r="L14" s="362">
        <v>20307</v>
      </c>
      <c r="M14" s="437">
        <v>840</v>
      </c>
      <c r="N14" s="362">
        <v>1000</v>
      </c>
      <c r="O14" s="320">
        <v>928</v>
      </c>
      <c r="P14" s="362">
        <v>14919</v>
      </c>
      <c r="Q14" s="352">
        <v>2415</v>
      </c>
      <c r="R14" s="583">
        <v>2520</v>
      </c>
      <c r="S14" s="584">
        <v>2448</v>
      </c>
      <c r="T14" s="362">
        <v>743</v>
      </c>
      <c r="U14" s="437">
        <v>1943</v>
      </c>
      <c r="V14" s="362">
        <v>2310</v>
      </c>
      <c r="W14" s="320">
        <v>2039</v>
      </c>
      <c r="X14" s="362">
        <v>6144</v>
      </c>
    </row>
    <row r="15" spans="2:24" ht="11.25" customHeight="1" x14ac:dyDescent="0.15">
      <c r="B15" s="437"/>
      <c r="C15" s="320">
        <v>6</v>
      </c>
      <c r="D15" s="320"/>
      <c r="E15" s="437">
        <v>651</v>
      </c>
      <c r="F15" s="362">
        <v>735</v>
      </c>
      <c r="G15" s="320">
        <v>709</v>
      </c>
      <c r="H15" s="362">
        <v>14839</v>
      </c>
      <c r="I15" s="437">
        <v>651</v>
      </c>
      <c r="J15" s="362">
        <v>798</v>
      </c>
      <c r="K15" s="320">
        <v>719</v>
      </c>
      <c r="L15" s="362">
        <v>15716</v>
      </c>
      <c r="M15" s="437">
        <v>840</v>
      </c>
      <c r="N15" s="362">
        <v>950</v>
      </c>
      <c r="O15" s="320">
        <v>899</v>
      </c>
      <c r="P15" s="362">
        <v>13538</v>
      </c>
      <c r="Q15" s="352">
        <v>2205</v>
      </c>
      <c r="R15" s="583">
        <v>2520</v>
      </c>
      <c r="S15" s="584">
        <v>2403</v>
      </c>
      <c r="T15" s="362">
        <v>3292</v>
      </c>
      <c r="U15" s="437">
        <v>1943</v>
      </c>
      <c r="V15" s="362">
        <v>2310</v>
      </c>
      <c r="W15" s="320">
        <v>1998</v>
      </c>
      <c r="X15" s="362">
        <v>5706</v>
      </c>
    </row>
    <row r="16" spans="2:24" ht="11.25" customHeight="1" x14ac:dyDescent="0.15">
      <c r="B16" s="437"/>
      <c r="C16" s="320">
        <v>7</v>
      </c>
      <c r="D16" s="320"/>
      <c r="E16" s="437">
        <v>672</v>
      </c>
      <c r="F16" s="362">
        <v>819</v>
      </c>
      <c r="G16" s="320">
        <v>728</v>
      </c>
      <c r="H16" s="362">
        <v>6994</v>
      </c>
      <c r="I16" s="437">
        <v>683</v>
      </c>
      <c r="J16" s="362">
        <v>840</v>
      </c>
      <c r="K16" s="320">
        <v>754</v>
      </c>
      <c r="L16" s="362">
        <v>14369</v>
      </c>
      <c r="M16" s="437">
        <v>872</v>
      </c>
      <c r="N16" s="362">
        <v>950</v>
      </c>
      <c r="O16" s="320">
        <v>917</v>
      </c>
      <c r="P16" s="362">
        <v>10559</v>
      </c>
      <c r="Q16" s="352">
        <v>2415</v>
      </c>
      <c r="R16" s="583">
        <v>2520</v>
      </c>
      <c r="S16" s="584">
        <v>2451</v>
      </c>
      <c r="T16" s="362">
        <v>2731</v>
      </c>
      <c r="U16" s="437">
        <v>1943</v>
      </c>
      <c r="V16" s="362">
        <v>2310</v>
      </c>
      <c r="W16" s="320">
        <v>2043</v>
      </c>
      <c r="X16" s="362">
        <v>6712</v>
      </c>
    </row>
    <row r="17" spans="2:24" ht="11.25" customHeight="1" x14ac:dyDescent="0.15">
      <c r="B17" s="437"/>
      <c r="C17" s="320">
        <v>8</v>
      </c>
      <c r="D17" s="320"/>
      <c r="E17" s="437">
        <v>651</v>
      </c>
      <c r="F17" s="362">
        <v>819</v>
      </c>
      <c r="G17" s="320">
        <v>725</v>
      </c>
      <c r="H17" s="362">
        <v>10297</v>
      </c>
      <c r="I17" s="437">
        <v>683</v>
      </c>
      <c r="J17" s="362">
        <v>838</v>
      </c>
      <c r="K17" s="320">
        <v>746</v>
      </c>
      <c r="L17" s="362">
        <v>19228</v>
      </c>
      <c r="M17" s="437">
        <v>872</v>
      </c>
      <c r="N17" s="362">
        <v>950</v>
      </c>
      <c r="O17" s="320">
        <v>923</v>
      </c>
      <c r="P17" s="362">
        <v>12045</v>
      </c>
      <c r="Q17" s="352">
        <v>2205</v>
      </c>
      <c r="R17" s="583">
        <v>2730</v>
      </c>
      <c r="S17" s="584">
        <v>2521</v>
      </c>
      <c r="T17" s="362">
        <v>5391</v>
      </c>
      <c r="U17" s="437">
        <v>1943</v>
      </c>
      <c r="V17" s="362">
        <v>2205</v>
      </c>
      <c r="W17" s="320">
        <v>2016</v>
      </c>
      <c r="X17" s="362">
        <v>4997</v>
      </c>
    </row>
    <row r="18" spans="2:24" ht="11.25" customHeight="1" x14ac:dyDescent="0.15">
      <c r="B18" s="437"/>
      <c r="C18" s="320">
        <v>9</v>
      </c>
      <c r="D18" s="320"/>
      <c r="E18" s="437">
        <v>683</v>
      </c>
      <c r="F18" s="362">
        <v>735</v>
      </c>
      <c r="G18" s="320">
        <v>728</v>
      </c>
      <c r="H18" s="362">
        <v>10745</v>
      </c>
      <c r="I18" s="437">
        <v>714</v>
      </c>
      <c r="J18" s="362">
        <v>788</v>
      </c>
      <c r="K18" s="320">
        <v>736</v>
      </c>
      <c r="L18" s="362">
        <v>15462</v>
      </c>
      <c r="M18" s="437">
        <v>872</v>
      </c>
      <c r="N18" s="362">
        <v>1090</v>
      </c>
      <c r="O18" s="320">
        <v>925</v>
      </c>
      <c r="P18" s="362">
        <v>7157</v>
      </c>
      <c r="Q18" s="352">
        <v>2153</v>
      </c>
      <c r="R18" s="583">
        <v>2625</v>
      </c>
      <c r="S18" s="584">
        <v>2437</v>
      </c>
      <c r="T18" s="362">
        <v>3888</v>
      </c>
      <c r="U18" s="437">
        <v>1890</v>
      </c>
      <c r="V18" s="362">
        <v>2205</v>
      </c>
      <c r="W18" s="320">
        <v>1960</v>
      </c>
      <c r="X18" s="362">
        <v>6831</v>
      </c>
    </row>
    <row r="19" spans="2:24" ht="11.25" customHeight="1" x14ac:dyDescent="0.15">
      <c r="B19" s="437"/>
      <c r="C19" s="320">
        <v>10</v>
      </c>
      <c r="D19" s="328"/>
      <c r="E19" s="362">
        <v>672</v>
      </c>
      <c r="F19" s="362">
        <v>735</v>
      </c>
      <c r="G19" s="362">
        <v>728.52768332584878</v>
      </c>
      <c r="H19" s="362">
        <v>9499.7000000000007</v>
      </c>
      <c r="I19" s="362">
        <v>682.5</v>
      </c>
      <c r="J19" s="362">
        <v>787.5</v>
      </c>
      <c r="K19" s="362">
        <v>734.92716745926782</v>
      </c>
      <c r="L19" s="362">
        <v>18418.7</v>
      </c>
      <c r="M19" s="362">
        <v>787.5</v>
      </c>
      <c r="N19" s="362">
        <v>997.5</v>
      </c>
      <c r="O19" s="362">
        <v>875.29474929335117</v>
      </c>
      <c r="P19" s="362">
        <v>5764.9</v>
      </c>
      <c r="Q19" s="583">
        <v>2205</v>
      </c>
      <c r="R19" s="583">
        <v>2572.5</v>
      </c>
      <c r="S19" s="583">
        <v>2424.0721262208867</v>
      </c>
      <c r="T19" s="362">
        <v>2231.9</v>
      </c>
      <c r="U19" s="362">
        <v>1890</v>
      </c>
      <c r="V19" s="362">
        <v>2205</v>
      </c>
      <c r="W19" s="362">
        <v>1990.660404624278</v>
      </c>
      <c r="X19" s="362">
        <v>3331.2</v>
      </c>
    </row>
    <row r="20" spans="2:24" ht="11.25" customHeight="1" x14ac:dyDescent="0.15">
      <c r="B20" s="437"/>
      <c r="C20" s="320">
        <v>11</v>
      </c>
      <c r="D20" s="328"/>
      <c r="E20" s="362">
        <v>682.5</v>
      </c>
      <c r="F20" s="362">
        <v>735</v>
      </c>
      <c r="G20" s="362">
        <v>729.55466629933198</v>
      </c>
      <c r="H20" s="362">
        <v>13788.2</v>
      </c>
      <c r="I20" s="362">
        <v>682.5</v>
      </c>
      <c r="J20" s="362">
        <v>820.36500000000001</v>
      </c>
      <c r="K20" s="362">
        <v>757.98921385604615</v>
      </c>
      <c r="L20" s="362">
        <v>24550.799999999999</v>
      </c>
      <c r="M20" s="362">
        <v>787.5</v>
      </c>
      <c r="N20" s="362">
        <v>997.5</v>
      </c>
      <c r="O20" s="362">
        <v>879.27431262729158</v>
      </c>
      <c r="P20" s="362">
        <v>3792.8</v>
      </c>
      <c r="Q20" s="583">
        <v>2205</v>
      </c>
      <c r="R20" s="583">
        <v>2572.5</v>
      </c>
      <c r="S20" s="583">
        <v>2396.4556451612907</v>
      </c>
      <c r="T20" s="362">
        <v>2184.4</v>
      </c>
      <c r="U20" s="362">
        <v>1890</v>
      </c>
      <c r="V20" s="362">
        <v>2152.5</v>
      </c>
      <c r="W20" s="362">
        <v>1983.66065509846</v>
      </c>
      <c r="X20" s="328">
        <v>3172.3</v>
      </c>
    </row>
    <row r="21" spans="2:24" ht="11.25" customHeight="1" x14ac:dyDescent="0.15">
      <c r="B21" s="341"/>
      <c r="C21" s="326">
        <v>12</v>
      </c>
      <c r="D21" s="342"/>
      <c r="E21" s="377">
        <v>693</v>
      </c>
      <c r="F21" s="377">
        <v>735</v>
      </c>
      <c r="G21" s="377">
        <v>731.87292747431593</v>
      </c>
      <c r="H21" s="377">
        <v>10398.799999999999</v>
      </c>
      <c r="I21" s="377">
        <v>735</v>
      </c>
      <c r="J21" s="377">
        <v>840</v>
      </c>
      <c r="K21" s="377">
        <v>787.97980928162724</v>
      </c>
      <c r="L21" s="377">
        <v>16909</v>
      </c>
      <c r="M21" s="377">
        <v>714</v>
      </c>
      <c r="N21" s="377">
        <v>997.5</v>
      </c>
      <c r="O21" s="377">
        <v>886.52761829340716</v>
      </c>
      <c r="P21" s="377">
        <v>3013.1</v>
      </c>
      <c r="Q21" s="586">
        <v>2205</v>
      </c>
      <c r="R21" s="586">
        <v>2677.5</v>
      </c>
      <c r="S21" s="586">
        <v>2502.7058823529414</v>
      </c>
      <c r="T21" s="377">
        <v>939</v>
      </c>
      <c r="U21" s="377">
        <v>1869</v>
      </c>
      <c r="V21" s="377">
        <v>2257.5</v>
      </c>
      <c r="W21" s="377">
        <v>2016.4086826347309</v>
      </c>
      <c r="X21" s="342">
        <v>2090</v>
      </c>
    </row>
    <row r="22" spans="2:24" ht="11.25" customHeight="1" x14ac:dyDescent="0.15">
      <c r="B22" s="437" t="s">
        <v>425</v>
      </c>
      <c r="C22" s="320"/>
      <c r="E22" s="437"/>
      <c r="F22" s="362"/>
      <c r="G22" s="320"/>
      <c r="H22" s="362"/>
      <c r="I22" s="437"/>
      <c r="J22" s="362"/>
      <c r="K22" s="320"/>
      <c r="L22" s="362"/>
      <c r="M22" s="437"/>
      <c r="N22" s="362"/>
      <c r="O22" s="320"/>
      <c r="P22" s="362"/>
      <c r="Q22" s="437"/>
      <c r="R22" s="437"/>
      <c r="S22" s="362"/>
      <c r="T22" s="362"/>
      <c r="U22" s="437"/>
      <c r="V22" s="362"/>
      <c r="W22" s="320"/>
      <c r="X22" s="362"/>
    </row>
    <row r="23" spans="2:24" ht="11.25" customHeight="1" x14ac:dyDescent="0.15">
      <c r="B23" s="437"/>
      <c r="C23" s="320"/>
      <c r="E23" s="352"/>
      <c r="F23" s="583"/>
      <c r="G23" s="584"/>
      <c r="H23" s="362"/>
      <c r="I23" s="352"/>
      <c r="J23" s="583"/>
      <c r="K23" s="584"/>
      <c r="L23" s="362"/>
      <c r="M23" s="352"/>
      <c r="N23" s="583"/>
      <c r="O23" s="584"/>
      <c r="P23" s="362"/>
      <c r="Q23" s="352"/>
      <c r="R23" s="352"/>
      <c r="S23" s="583"/>
      <c r="T23" s="362"/>
      <c r="U23" s="437"/>
      <c r="V23" s="362"/>
      <c r="W23" s="320"/>
      <c r="X23" s="362"/>
    </row>
    <row r="24" spans="2:24" ht="11.25" customHeight="1" x14ac:dyDescent="0.15">
      <c r="B24" s="661">
        <v>40513</v>
      </c>
      <c r="C24" s="662"/>
      <c r="D24" s="663">
        <v>40527</v>
      </c>
      <c r="E24" s="352">
        <v>693</v>
      </c>
      <c r="F24" s="583">
        <v>735</v>
      </c>
      <c r="G24" s="584">
        <v>731.14434515575726</v>
      </c>
      <c r="H24" s="362">
        <v>6438.7</v>
      </c>
      <c r="I24" s="352">
        <v>735</v>
      </c>
      <c r="J24" s="583">
        <v>840</v>
      </c>
      <c r="K24" s="584">
        <v>782.06710496486028</v>
      </c>
      <c r="L24" s="362">
        <v>10228.6</v>
      </c>
      <c r="M24" s="437">
        <v>787.5</v>
      </c>
      <c r="N24" s="362">
        <v>997.5</v>
      </c>
      <c r="O24" s="320">
        <v>888.08707224334592</v>
      </c>
      <c r="P24" s="362">
        <v>1838.1</v>
      </c>
      <c r="Q24" s="352">
        <v>2205</v>
      </c>
      <c r="R24" s="352">
        <v>2677.5</v>
      </c>
      <c r="S24" s="583">
        <v>2471.648316062176</v>
      </c>
      <c r="T24" s="362">
        <v>247.5</v>
      </c>
      <c r="U24" s="437">
        <v>1869</v>
      </c>
      <c r="V24" s="362">
        <v>2100</v>
      </c>
      <c r="W24" s="320">
        <v>1992.0495867768595</v>
      </c>
      <c r="X24" s="362">
        <v>931.8</v>
      </c>
    </row>
    <row r="25" spans="2:24" ht="11.25" customHeight="1" x14ac:dyDescent="0.15">
      <c r="B25" s="661">
        <v>40528</v>
      </c>
      <c r="C25" s="662"/>
      <c r="D25" s="662">
        <v>40540</v>
      </c>
      <c r="E25" s="352">
        <v>724.5</v>
      </c>
      <c r="F25" s="583">
        <v>735</v>
      </c>
      <c r="G25" s="584">
        <v>733.02596322241675</v>
      </c>
      <c r="H25" s="362">
        <v>3960.1</v>
      </c>
      <c r="I25" s="352">
        <v>735</v>
      </c>
      <c r="J25" s="583">
        <v>840</v>
      </c>
      <c r="K25" s="584">
        <v>800.1491562329885</v>
      </c>
      <c r="L25" s="583">
        <v>6418</v>
      </c>
      <c r="M25" s="437">
        <v>714</v>
      </c>
      <c r="N25" s="362">
        <v>997.5</v>
      </c>
      <c r="O25" s="320">
        <v>880.96518987341778</v>
      </c>
      <c r="P25" s="362">
        <v>1175</v>
      </c>
      <c r="Q25" s="352">
        <v>2205</v>
      </c>
      <c r="R25" s="352">
        <v>2677.5</v>
      </c>
      <c r="S25" s="583">
        <v>2526.3746298124383</v>
      </c>
      <c r="T25" s="362">
        <v>675.5</v>
      </c>
      <c r="U25" s="437">
        <v>1890</v>
      </c>
      <c r="V25" s="362">
        <v>2257.5</v>
      </c>
      <c r="W25" s="320">
        <v>2064.5839524517091</v>
      </c>
      <c r="X25" s="362">
        <v>1020.8</v>
      </c>
    </row>
    <row r="26" spans="2:24" ht="11.25" customHeight="1" x14ac:dyDescent="0.15">
      <c r="B26" s="664"/>
      <c r="C26" s="665"/>
      <c r="D26" s="666">
        <v>40906</v>
      </c>
      <c r="E26" s="586"/>
      <c r="F26" s="586"/>
      <c r="G26" s="594"/>
      <c r="H26" s="377">
        <v>0</v>
      </c>
      <c r="I26" s="586"/>
      <c r="J26" s="586"/>
      <c r="K26" s="594"/>
      <c r="L26" s="586">
        <v>262</v>
      </c>
      <c r="M26" s="377"/>
      <c r="N26" s="377"/>
      <c r="O26" s="377"/>
      <c r="P26" s="377">
        <v>0</v>
      </c>
      <c r="Q26" s="586"/>
      <c r="R26" s="586"/>
      <c r="S26" s="586"/>
      <c r="T26" s="377">
        <v>16</v>
      </c>
      <c r="U26" s="377"/>
      <c r="V26" s="377"/>
      <c r="W26" s="377"/>
      <c r="X26" s="377">
        <v>137</v>
      </c>
    </row>
    <row r="27" spans="2:24" ht="11.25" customHeight="1" x14ac:dyDescent="0.15">
      <c r="B27" s="437"/>
      <c r="C27" s="411" t="s">
        <v>118</v>
      </c>
      <c r="D27" s="668"/>
      <c r="E27" s="437" t="s">
        <v>426</v>
      </c>
      <c r="I27" s="437" t="s">
        <v>227</v>
      </c>
      <c r="M27" s="437" t="s">
        <v>228</v>
      </c>
      <c r="N27" s="320"/>
      <c r="O27" s="320"/>
      <c r="P27" s="328"/>
      <c r="Q27" s="437" t="s">
        <v>427</v>
      </c>
      <c r="R27" s="320"/>
      <c r="S27" s="320"/>
      <c r="T27" s="328"/>
      <c r="U27" s="437" t="s">
        <v>230</v>
      </c>
      <c r="V27" s="320"/>
      <c r="W27" s="320"/>
      <c r="X27" s="328"/>
    </row>
    <row r="28" spans="2:24" ht="11.25" customHeight="1" x14ac:dyDescent="0.15">
      <c r="B28" s="437"/>
      <c r="C28" s="341"/>
      <c r="D28" s="342"/>
      <c r="E28" s="657"/>
      <c r="F28" s="658"/>
      <c r="G28" s="658"/>
      <c r="H28" s="658"/>
      <c r="I28" s="657"/>
      <c r="J28" s="658"/>
      <c r="K28" s="658"/>
      <c r="L28" s="658"/>
      <c r="M28" s="657"/>
      <c r="N28" s="658"/>
      <c r="O28" s="658"/>
      <c r="P28" s="658"/>
      <c r="Q28" s="657"/>
      <c r="R28" s="658"/>
      <c r="S28" s="658"/>
      <c r="T28" s="658"/>
      <c r="U28" s="341"/>
      <c r="V28" s="326"/>
      <c r="W28" s="326"/>
      <c r="X28" s="342"/>
    </row>
    <row r="29" spans="2:24" ht="11.25" customHeight="1" x14ac:dyDescent="0.15">
      <c r="B29" s="539" t="s">
        <v>327</v>
      </c>
      <c r="C29" s="540"/>
      <c r="D29" s="541"/>
      <c r="E29" s="338" t="s">
        <v>125</v>
      </c>
      <c r="F29" s="339" t="s">
        <v>126</v>
      </c>
      <c r="G29" s="340" t="s">
        <v>127</v>
      </c>
      <c r="H29" s="339" t="s">
        <v>128</v>
      </c>
      <c r="I29" s="338" t="s">
        <v>125</v>
      </c>
      <c r="J29" s="339" t="s">
        <v>126</v>
      </c>
      <c r="K29" s="340" t="s">
        <v>127</v>
      </c>
      <c r="L29" s="339" t="s">
        <v>128</v>
      </c>
      <c r="M29" s="338" t="s">
        <v>125</v>
      </c>
      <c r="N29" s="339" t="s">
        <v>126</v>
      </c>
      <c r="O29" s="340" t="s">
        <v>127</v>
      </c>
      <c r="P29" s="339" t="s">
        <v>128</v>
      </c>
      <c r="Q29" s="338" t="s">
        <v>125</v>
      </c>
      <c r="R29" s="339" t="s">
        <v>126</v>
      </c>
      <c r="S29" s="340" t="s">
        <v>127</v>
      </c>
      <c r="T29" s="339" t="s">
        <v>128</v>
      </c>
      <c r="U29" s="338" t="s">
        <v>125</v>
      </c>
      <c r="V29" s="339" t="s">
        <v>126</v>
      </c>
      <c r="W29" s="340" t="s">
        <v>127</v>
      </c>
      <c r="X29" s="339" t="s">
        <v>128</v>
      </c>
    </row>
    <row r="30" spans="2:24" ht="11.25" customHeight="1" x14ac:dyDescent="0.15">
      <c r="B30" s="341"/>
      <c r="C30" s="326"/>
      <c r="D30" s="326"/>
      <c r="E30" s="343"/>
      <c r="F30" s="344"/>
      <c r="G30" s="345" t="s">
        <v>129</v>
      </c>
      <c r="H30" s="344"/>
      <c r="I30" s="343"/>
      <c r="J30" s="344"/>
      <c r="K30" s="345" t="s">
        <v>129</v>
      </c>
      <c r="L30" s="344"/>
      <c r="M30" s="343"/>
      <c r="N30" s="344"/>
      <c r="O30" s="345" t="s">
        <v>129</v>
      </c>
      <c r="P30" s="344"/>
      <c r="Q30" s="343"/>
      <c r="R30" s="344"/>
      <c r="S30" s="345" t="s">
        <v>129</v>
      </c>
      <c r="T30" s="344"/>
      <c r="U30" s="343"/>
      <c r="V30" s="344"/>
      <c r="W30" s="345" t="s">
        <v>129</v>
      </c>
      <c r="X30" s="344"/>
    </row>
    <row r="31" spans="2:24" ht="11.25" customHeight="1" x14ac:dyDescent="0.15">
      <c r="B31" s="437" t="s">
        <v>95</v>
      </c>
      <c r="C31" s="320">
        <v>19</v>
      </c>
      <c r="D31" s="317" t="s">
        <v>96</v>
      </c>
      <c r="E31" s="437"/>
      <c r="F31" s="362"/>
      <c r="G31" s="320"/>
      <c r="H31" s="362"/>
      <c r="I31" s="437"/>
      <c r="J31" s="362"/>
      <c r="K31" s="320"/>
      <c r="L31" s="362"/>
      <c r="M31" s="437"/>
      <c r="N31" s="362"/>
      <c r="O31" s="320"/>
      <c r="P31" s="362"/>
      <c r="Q31" s="437"/>
      <c r="R31" s="362"/>
      <c r="S31" s="320"/>
      <c r="T31" s="362"/>
      <c r="U31" s="437"/>
      <c r="V31" s="362"/>
      <c r="W31" s="320"/>
      <c r="X31" s="362"/>
    </row>
    <row r="32" spans="2:24" ht="11.25" customHeight="1" x14ac:dyDescent="0.15">
      <c r="B32" s="437"/>
      <c r="C32" s="320">
        <v>20</v>
      </c>
      <c r="E32" s="437">
        <v>2857</v>
      </c>
      <c r="F32" s="362">
        <v>3465</v>
      </c>
      <c r="G32" s="320">
        <v>3046</v>
      </c>
      <c r="H32" s="362">
        <v>4284</v>
      </c>
      <c r="I32" s="437">
        <v>756</v>
      </c>
      <c r="J32" s="362">
        <v>840</v>
      </c>
      <c r="K32" s="320">
        <v>805</v>
      </c>
      <c r="L32" s="362">
        <v>8904</v>
      </c>
      <c r="M32" s="437">
        <v>770</v>
      </c>
      <c r="N32" s="362">
        <v>819</v>
      </c>
      <c r="O32" s="320">
        <v>798</v>
      </c>
      <c r="P32" s="362">
        <v>8435</v>
      </c>
      <c r="Q32" s="437">
        <v>770</v>
      </c>
      <c r="R32" s="362">
        <v>867</v>
      </c>
      <c r="S32" s="320">
        <v>816</v>
      </c>
      <c r="T32" s="362">
        <v>19347</v>
      </c>
      <c r="U32" s="437">
        <v>700</v>
      </c>
      <c r="V32" s="362">
        <v>780</v>
      </c>
      <c r="W32" s="320">
        <v>727</v>
      </c>
      <c r="X32" s="362">
        <v>13843</v>
      </c>
    </row>
    <row r="33" spans="2:24" ht="11.25" customHeight="1" x14ac:dyDescent="0.15">
      <c r="B33" s="341"/>
      <c r="C33" s="326">
        <v>21</v>
      </c>
      <c r="D33" s="326"/>
      <c r="E33" s="341">
        <v>2310</v>
      </c>
      <c r="F33" s="377">
        <v>3518</v>
      </c>
      <c r="G33" s="326">
        <v>2780</v>
      </c>
      <c r="H33" s="377">
        <v>36391</v>
      </c>
      <c r="I33" s="341">
        <v>609</v>
      </c>
      <c r="J33" s="377">
        <v>840</v>
      </c>
      <c r="K33" s="326">
        <v>730</v>
      </c>
      <c r="L33" s="377">
        <v>56749</v>
      </c>
      <c r="M33" s="341">
        <v>599</v>
      </c>
      <c r="N33" s="377">
        <v>819</v>
      </c>
      <c r="O33" s="326">
        <v>743</v>
      </c>
      <c r="P33" s="377">
        <v>147187</v>
      </c>
      <c r="Q33" s="341">
        <v>630</v>
      </c>
      <c r="R33" s="377">
        <v>893</v>
      </c>
      <c r="S33" s="326">
        <v>764</v>
      </c>
      <c r="T33" s="377">
        <v>142928</v>
      </c>
      <c r="U33" s="341">
        <v>617</v>
      </c>
      <c r="V33" s="377">
        <v>788</v>
      </c>
      <c r="W33" s="326">
        <v>705</v>
      </c>
      <c r="X33" s="377">
        <v>118725</v>
      </c>
    </row>
    <row r="34" spans="2:24" ht="11.25" customHeight="1" x14ac:dyDescent="0.15">
      <c r="B34" s="437" t="s">
        <v>407</v>
      </c>
      <c r="C34" s="320">
        <v>4</v>
      </c>
      <c r="D34" s="320"/>
      <c r="E34" s="352">
        <v>3150</v>
      </c>
      <c r="F34" s="583">
        <v>3255</v>
      </c>
      <c r="G34" s="584">
        <v>3192</v>
      </c>
      <c r="H34" s="362">
        <v>1398</v>
      </c>
      <c r="I34" s="352">
        <v>700</v>
      </c>
      <c r="J34" s="583">
        <v>790</v>
      </c>
      <c r="K34" s="584">
        <v>753</v>
      </c>
      <c r="L34" s="362">
        <v>1655</v>
      </c>
      <c r="M34" s="437">
        <v>683</v>
      </c>
      <c r="N34" s="362">
        <v>840</v>
      </c>
      <c r="O34" s="320">
        <v>736</v>
      </c>
      <c r="P34" s="362">
        <v>10069</v>
      </c>
      <c r="Q34" s="437" t="s">
        <v>175</v>
      </c>
      <c r="R34" s="362" t="s">
        <v>175</v>
      </c>
      <c r="S34" s="320" t="s">
        <v>175</v>
      </c>
      <c r="T34" s="362">
        <v>2321</v>
      </c>
      <c r="U34" s="437">
        <v>656</v>
      </c>
      <c r="V34" s="362">
        <v>735</v>
      </c>
      <c r="W34" s="320">
        <v>688</v>
      </c>
      <c r="X34" s="362">
        <v>7323</v>
      </c>
    </row>
    <row r="35" spans="2:24" ht="11.25" customHeight="1" x14ac:dyDescent="0.15">
      <c r="B35" s="437"/>
      <c r="C35" s="320">
        <v>5</v>
      </c>
      <c r="D35" s="320"/>
      <c r="E35" s="352">
        <v>2993</v>
      </c>
      <c r="F35" s="583">
        <v>3150</v>
      </c>
      <c r="G35" s="584">
        <v>3130</v>
      </c>
      <c r="H35" s="362">
        <v>1840</v>
      </c>
      <c r="I35" s="352">
        <v>700</v>
      </c>
      <c r="J35" s="583">
        <v>767</v>
      </c>
      <c r="K35" s="584">
        <v>742</v>
      </c>
      <c r="L35" s="362">
        <v>4653</v>
      </c>
      <c r="M35" s="437">
        <v>683</v>
      </c>
      <c r="N35" s="362">
        <v>788</v>
      </c>
      <c r="O35" s="320">
        <v>736</v>
      </c>
      <c r="P35" s="362">
        <v>12953</v>
      </c>
      <c r="Q35" s="437" t="s">
        <v>175</v>
      </c>
      <c r="R35" s="362" t="s">
        <v>175</v>
      </c>
      <c r="S35" s="320" t="s">
        <v>175</v>
      </c>
      <c r="T35" s="362">
        <v>2083</v>
      </c>
      <c r="U35" s="437">
        <v>641</v>
      </c>
      <c r="V35" s="362">
        <v>735</v>
      </c>
      <c r="W35" s="320">
        <v>690</v>
      </c>
      <c r="X35" s="362">
        <v>6462</v>
      </c>
    </row>
    <row r="36" spans="2:24" ht="11.25" customHeight="1" x14ac:dyDescent="0.15">
      <c r="B36" s="437"/>
      <c r="C36" s="320">
        <v>6</v>
      </c>
      <c r="D36" s="320"/>
      <c r="E36" s="352">
        <v>2919</v>
      </c>
      <c r="F36" s="583">
        <v>3045</v>
      </c>
      <c r="G36" s="584">
        <v>2953</v>
      </c>
      <c r="H36" s="362">
        <v>1798</v>
      </c>
      <c r="I36" s="352">
        <v>700</v>
      </c>
      <c r="J36" s="583">
        <v>767</v>
      </c>
      <c r="K36" s="584">
        <v>733</v>
      </c>
      <c r="L36" s="362">
        <v>2325</v>
      </c>
      <c r="M36" s="437">
        <v>683</v>
      </c>
      <c r="N36" s="362">
        <v>756</v>
      </c>
      <c r="O36" s="320">
        <v>740</v>
      </c>
      <c r="P36" s="362">
        <v>15984</v>
      </c>
      <c r="Q36" s="352">
        <v>809</v>
      </c>
      <c r="R36" s="583">
        <v>872</v>
      </c>
      <c r="S36" s="584">
        <v>813</v>
      </c>
      <c r="T36" s="362">
        <v>1195</v>
      </c>
      <c r="U36" s="437">
        <v>628</v>
      </c>
      <c r="V36" s="362">
        <v>767</v>
      </c>
      <c r="W36" s="320">
        <v>673</v>
      </c>
      <c r="X36" s="362">
        <v>7879</v>
      </c>
    </row>
    <row r="37" spans="2:24" ht="11.25" customHeight="1" x14ac:dyDescent="0.15">
      <c r="B37" s="437"/>
      <c r="C37" s="320">
        <v>7</v>
      </c>
      <c r="D37" s="320"/>
      <c r="E37" s="352">
        <v>2919</v>
      </c>
      <c r="F37" s="583">
        <v>3255</v>
      </c>
      <c r="G37" s="584">
        <v>3039</v>
      </c>
      <c r="H37" s="362">
        <v>1113</v>
      </c>
      <c r="I37" s="352">
        <v>714</v>
      </c>
      <c r="J37" s="583">
        <v>767</v>
      </c>
      <c r="K37" s="584">
        <v>753</v>
      </c>
      <c r="L37" s="362">
        <v>2142</v>
      </c>
      <c r="M37" s="437">
        <v>683</v>
      </c>
      <c r="N37" s="362">
        <v>809</v>
      </c>
      <c r="O37" s="320">
        <v>739</v>
      </c>
      <c r="P37" s="362">
        <v>13901</v>
      </c>
      <c r="Q37" s="352">
        <v>809</v>
      </c>
      <c r="R37" s="583">
        <v>893</v>
      </c>
      <c r="S37" s="584">
        <v>846</v>
      </c>
      <c r="T37" s="362">
        <v>277</v>
      </c>
      <c r="U37" s="437">
        <v>641</v>
      </c>
      <c r="V37" s="362">
        <v>788</v>
      </c>
      <c r="W37" s="320">
        <v>687</v>
      </c>
      <c r="X37" s="362">
        <v>3384</v>
      </c>
    </row>
    <row r="38" spans="2:24" ht="11.25" customHeight="1" x14ac:dyDescent="0.15">
      <c r="B38" s="437"/>
      <c r="C38" s="320">
        <v>8</v>
      </c>
      <c r="D38" s="320"/>
      <c r="E38" s="352">
        <v>2814</v>
      </c>
      <c r="F38" s="583">
        <v>3045</v>
      </c>
      <c r="G38" s="584">
        <v>2886</v>
      </c>
      <c r="H38" s="362">
        <v>261</v>
      </c>
      <c r="I38" s="352">
        <v>735</v>
      </c>
      <c r="J38" s="583">
        <v>767</v>
      </c>
      <c r="K38" s="584">
        <v>752</v>
      </c>
      <c r="L38" s="362">
        <v>2648</v>
      </c>
      <c r="M38" s="437">
        <v>693</v>
      </c>
      <c r="N38" s="362">
        <v>840</v>
      </c>
      <c r="O38" s="320">
        <v>737</v>
      </c>
      <c r="P38" s="362">
        <v>12849</v>
      </c>
      <c r="Q38" s="352">
        <v>903</v>
      </c>
      <c r="R38" s="583">
        <v>903</v>
      </c>
      <c r="S38" s="584">
        <v>903</v>
      </c>
      <c r="T38" s="362">
        <v>394</v>
      </c>
      <c r="U38" s="437">
        <v>609</v>
      </c>
      <c r="V38" s="362">
        <v>767</v>
      </c>
      <c r="W38" s="320">
        <v>688</v>
      </c>
      <c r="X38" s="362">
        <v>5651</v>
      </c>
    </row>
    <row r="39" spans="2:24" ht="11.25" customHeight="1" x14ac:dyDescent="0.15">
      <c r="B39" s="437"/>
      <c r="C39" s="320">
        <v>9</v>
      </c>
      <c r="D39" s="320"/>
      <c r="E39" s="352">
        <v>2790</v>
      </c>
      <c r="F39" s="583">
        <v>3045</v>
      </c>
      <c r="G39" s="584">
        <v>2874</v>
      </c>
      <c r="H39" s="362">
        <v>400</v>
      </c>
      <c r="I39" s="352">
        <v>790</v>
      </c>
      <c r="J39" s="583">
        <v>840</v>
      </c>
      <c r="K39" s="584">
        <v>816</v>
      </c>
      <c r="L39" s="362">
        <v>2320</v>
      </c>
      <c r="M39" s="437">
        <v>662</v>
      </c>
      <c r="N39" s="362">
        <v>809</v>
      </c>
      <c r="O39" s="320">
        <v>733</v>
      </c>
      <c r="P39" s="362">
        <v>8784</v>
      </c>
      <c r="Q39" s="352">
        <v>893</v>
      </c>
      <c r="R39" s="583">
        <v>893</v>
      </c>
      <c r="S39" s="584">
        <v>893</v>
      </c>
      <c r="T39" s="362">
        <v>442</v>
      </c>
      <c r="U39" s="437">
        <v>630</v>
      </c>
      <c r="V39" s="362">
        <v>788</v>
      </c>
      <c r="W39" s="320">
        <v>712</v>
      </c>
      <c r="X39" s="362">
        <v>3612</v>
      </c>
    </row>
    <row r="40" spans="2:24" ht="11.25" customHeight="1" x14ac:dyDescent="0.15">
      <c r="B40" s="437"/>
      <c r="C40" s="320">
        <v>10</v>
      </c>
      <c r="D40" s="328"/>
      <c r="E40" s="583">
        <v>2782.5</v>
      </c>
      <c r="F40" s="583">
        <v>3045</v>
      </c>
      <c r="G40" s="583">
        <v>2838.6294067067929</v>
      </c>
      <c r="H40" s="362">
        <v>362</v>
      </c>
      <c r="I40" s="583">
        <v>682.5</v>
      </c>
      <c r="J40" s="583">
        <v>819</v>
      </c>
      <c r="K40" s="583">
        <v>747.853895569099</v>
      </c>
      <c r="L40" s="362">
        <v>1641.4</v>
      </c>
      <c r="M40" s="362">
        <v>661.5</v>
      </c>
      <c r="N40" s="362">
        <v>808.5</v>
      </c>
      <c r="O40" s="362">
        <v>722.09921941700225</v>
      </c>
      <c r="P40" s="362">
        <v>21071.800000000003</v>
      </c>
      <c r="Q40" s="583">
        <v>735</v>
      </c>
      <c r="R40" s="583">
        <v>892.5</v>
      </c>
      <c r="S40" s="583">
        <v>864.85507246376812</v>
      </c>
      <c r="T40" s="362">
        <v>527.29999999999995</v>
      </c>
      <c r="U40" s="362">
        <v>682.5</v>
      </c>
      <c r="V40" s="362">
        <v>787.5</v>
      </c>
      <c r="W40" s="362">
        <v>761.68059731160099</v>
      </c>
      <c r="X40" s="362">
        <v>5566.2</v>
      </c>
    </row>
    <row r="41" spans="2:24" ht="11.25" customHeight="1" x14ac:dyDescent="0.15">
      <c r="B41" s="437"/>
      <c r="C41" s="320">
        <v>11</v>
      </c>
      <c r="D41" s="328"/>
      <c r="E41" s="583">
        <v>2940</v>
      </c>
      <c r="F41" s="583">
        <v>3150</v>
      </c>
      <c r="G41" s="583">
        <v>3019.2368045649077</v>
      </c>
      <c r="H41" s="362">
        <v>2317</v>
      </c>
      <c r="I41" s="583">
        <v>714</v>
      </c>
      <c r="J41" s="583">
        <v>819</v>
      </c>
      <c r="K41" s="583">
        <v>781.74929178470256</v>
      </c>
      <c r="L41" s="362">
        <v>959.7</v>
      </c>
      <c r="M41" s="362">
        <v>693</v>
      </c>
      <c r="N41" s="362">
        <v>787.5</v>
      </c>
      <c r="O41" s="362">
        <v>747.31279251170042</v>
      </c>
      <c r="P41" s="362">
        <v>5199.2000000000007</v>
      </c>
      <c r="Q41" s="583">
        <v>745.5</v>
      </c>
      <c r="R41" s="583">
        <v>892.5</v>
      </c>
      <c r="S41" s="583">
        <v>844.63807189542467</v>
      </c>
      <c r="T41" s="362">
        <v>4719.6000000000004</v>
      </c>
      <c r="U41" s="362">
        <v>682.5</v>
      </c>
      <c r="V41" s="362">
        <v>787.5</v>
      </c>
      <c r="W41" s="362">
        <v>725.00199203187265</v>
      </c>
      <c r="X41" s="328">
        <v>5557.6</v>
      </c>
    </row>
    <row r="42" spans="2:24" ht="11.25" customHeight="1" x14ac:dyDescent="0.15">
      <c r="B42" s="341"/>
      <c r="C42" s="326">
        <v>12</v>
      </c>
      <c r="D42" s="342"/>
      <c r="E42" s="586">
        <v>3024</v>
      </c>
      <c r="F42" s="586">
        <v>3360</v>
      </c>
      <c r="G42" s="586">
        <v>3196.4763948497853</v>
      </c>
      <c r="H42" s="377">
        <v>2344</v>
      </c>
      <c r="I42" s="586">
        <v>724.5</v>
      </c>
      <c r="J42" s="586">
        <v>790.02</v>
      </c>
      <c r="K42" s="586">
        <v>755.45583038869256</v>
      </c>
      <c r="L42" s="377">
        <v>1041.8</v>
      </c>
      <c r="M42" s="377">
        <v>730.06499999999994</v>
      </c>
      <c r="N42" s="377">
        <v>787.5</v>
      </c>
      <c r="O42" s="377">
        <v>751.58739903069466</v>
      </c>
      <c r="P42" s="377">
        <v>9096</v>
      </c>
      <c r="Q42" s="586">
        <v>766.5</v>
      </c>
      <c r="R42" s="586">
        <v>892.5</v>
      </c>
      <c r="S42" s="586">
        <v>851.31508757961797</v>
      </c>
      <c r="T42" s="377">
        <v>535.59999999999991</v>
      </c>
      <c r="U42" s="377">
        <v>682.5</v>
      </c>
      <c r="V42" s="377">
        <v>766.5</v>
      </c>
      <c r="W42" s="377">
        <v>723.57192374350086</v>
      </c>
      <c r="X42" s="342">
        <v>5507</v>
      </c>
    </row>
    <row r="43" spans="2:24" ht="11.25" customHeight="1" x14ac:dyDescent="0.15">
      <c r="B43" s="437" t="s">
        <v>425</v>
      </c>
      <c r="C43" s="320"/>
      <c r="E43" s="437"/>
      <c r="F43" s="362"/>
      <c r="G43" s="320"/>
      <c r="H43" s="362"/>
      <c r="I43" s="352"/>
      <c r="J43" s="583"/>
      <c r="K43" s="584"/>
      <c r="L43" s="362"/>
      <c r="M43" s="437"/>
      <c r="N43" s="362"/>
      <c r="O43" s="320"/>
      <c r="P43" s="362"/>
      <c r="Q43" s="437"/>
      <c r="R43" s="362"/>
      <c r="S43" s="320"/>
      <c r="T43" s="362"/>
      <c r="U43" s="437"/>
      <c r="V43" s="362"/>
      <c r="W43" s="320"/>
      <c r="X43" s="362"/>
    </row>
    <row r="44" spans="2:24" ht="11.25" customHeight="1" x14ac:dyDescent="0.15">
      <c r="B44" s="437"/>
      <c r="C44" s="320"/>
      <c r="E44" s="437"/>
      <c r="F44" s="362"/>
      <c r="G44" s="320"/>
      <c r="H44" s="362"/>
      <c r="I44" s="352"/>
      <c r="J44" s="583"/>
      <c r="K44" s="584"/>
      <c r="L44" s="362"/>
      <c r="M44" s="352"/>
      <c r="N44" s="583"/>
      <c r="O44" s="584"/>
      <c r="P44" s="362"/>
      <c r="Q44" s="352"/>
      <c r="R44" s="583"/>
      <c r="S44" s="584"/>
      <c r="T44" s="362"/>
      <c r="U44" s="352"/>
      <c r="V44" s="583"/>
      <c r="W44" s="584"/>
      <c r="X44" s="362"/>
    </row>
    <row r="45" spans="2:24" ht="11.25" customHeight="1" x14ac:dyDescent="0.15">
      <c r="B45" s="661">
        <v>40513</v>
      </c>
      <c r="C45" s="662"/>
      <c r="D45" s="663">
        <v>40527</v>
      </c>
      <c r="E45" s="352">
        <v>3150</v>
      </c>
      <c r="F45" s="583">
        <v>3360</v>
      </c>
      <c r="G45" s="584">
        <v>3231.4404432132965</v>
      </c>
      <c r="H45" s="362">
        <v>1070.5</v>
      </c>
      <c r="I45" s="352">
        <v>780.04499999999996</v>
      </c>
      <c r="J45" s="583">
        <v>780.04499999999996</v>
      </c>
      <c r="K45" s="584">
        <v>780.05000000000007</v>
      </c>
      <c r="L45" s="362">
        <v>777</v>
      </c>
      <c r="M45" s="352">
        <v>735</v>
      </c>
      <c r="N45" s="583">
        <v>787.5</v>
      </c>
      <c r="O45" s="584">
        <v>760.91017173051523</v>
      </c>
      <c r="P45" s="362">
        <v>4539.7</v>
      </c>
      <c r="Q45" s="352">
        <v>766.5</v>
      </c>
      <c r="R45" s="583">
        <v>892.5</v>
      </c>
      <c r="S45" s="584">
        <v>856.63606377130293</v>
      </c>
      <c r="T45" s="362">
        <v>350.4</v>
      </c>
      <c r="U45" s="352">
        <v>682.5</v>
      </c>
      <c r="V45" s="583">
        <v>766.5</v>
      </c>
      <c r="W45" s="584">
        <v>728.23395721925135</v>
      </c>
      <c r="X45" s="362">
        <v>2224.6999999999998</v>
      </c>
    </row>
    <row r="46" spans="2:24" ht="11.25" customHeight="1" x14ac:dyDescent="0.15">
      <c r="B46" s="661">
        <v>40528</v>
      </c>
      <c r="C46" s="662"/>
      <c r="D46" s="662">
        <v>40540</v>
      </c>
      <c r="E46" s="352">
        <v>3024</v>
      </c>
      <c r="F46" s="583">
        <v>3255</v>
      </c>
      <c r="G46" s="584">
        <v>3180.7773631840791</v>
      </c>
      <c r="H46" s="583">
        <v>1218</v>
      </c>
      <c r="I46" s="352">
        <v>724.5</v>
      </c>
      <c r="J46" s="352">
        <v>790.02</v>
      </c>
      <c r="K46" s="352">
        <v>747.37323943661966</v>
      </c>
      <c r="L46" s="583">
        <v>264.8</v>
      </c>
      <c r="M46" s="437">
        <v>730.06499999999994</v>
      </c>
      <c r="N46" s="362">
        <v>787.5</v>
      </c>
      <c r="O46" s="320">
        <v>745.17163636363637</v>
      </c>
      <c r="P46" s="362">
        <v>4371.3999999999996</v>
      </c>
      <c r="Q46" s="352">
        <v>787.5</v>
      </c>
      <c r="R46" s="583">
        <v>861</v>
      </c>
      <c r="S46" s="584">
        <v>837.34848484848487</v>
      </c>
      <c r="T46" s="362">
        <v>185.2</v>
      </c>
      <c r="U46" s="352">
        <v>682.5</v>
      </c>
      <c r="V46" s="583">
        <v>766.5</v>
      </c>
      <c r="W46" s="584">
        <v>719.41430700447097</v>
      </c>
      <c r="X46" s="362">
        <v>2602.3000000000002</v>
      </c>
    </row>
    <row r="47" spans="2:24" ht="12" customHeight="1" x14ac:dyDescent="0.15">
      <c r="B47" s="341"/>
      <c r="C47" s="326"/>
      <c r="D47" s="666">
        <v>40541</v>
      </c>
      <c r="E47" s="377"/>
      <c r="F47" s="377"/>
      <c r="G47" s="342"/>
      <c r="H47" s="377">
        <v>55</v>
      </c>
      <c r="I47" s="377"/>
      <c r="J47" s="377"/>
      <c r="K47" s="377"/>
      <c r="L47" s="377">
        <v>0</v>
      </c>
      <c r="M47" s="377"/>
      <c r="N47" s="377"/>
      <c r="O47" s="377"/>
      <c r="P47" s="377">
        <v>185</v>
      </c>
      <c r="Q47" s="377"/>
      <c r="R47" s="377"/>
      <c r="S47" s="377"/>
      <c r="T47" s="377">
        <v>0</v>
      </c>
      <c r="U47" s="377"/>
      <c r="V47" s="377"/>
      <c r="W47" s="377"/>
      <c r="X47" s="342">
        <v>680</v>
      </c>
    </row>
  </sheetData>
  <phoneticPr fontId="5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3:X46"/>
  <sheetViews>
    <sheetView zoomScale="75" zoomScaleNormal="75" workbookViewId="0"/>
  </sheetViews>
  <sheetFormatPr defaultColWidth="7.5" defaultRowHeight="12" x14ac:dyDescent="0.15"/>
  <cols>
    <col min="1" max="1" width="0.75" style="317" customWidth="1"/>
    <col min="2" max="2" width="4.125" style="317" customWidth="1"/>
    <col min="3" max="3" width="3.125" style="317" customWidth="1"/>
    <col min="4" max="4" width="2.625" style="317" customWidth="1"/>
    <col min="5" max="7" width="5.875" style="317" customWidth="1"/>
    <col min="8" max="8" width="8" style="317" customWidth="1"/>
    <col min="9" max="11" width="5.875" style="317" customWidth="1"/>
    <col min="12" max="12" width="8.125" style="317" customWidth="1"/>
    <col min="13" max="15" width="5.875" style="317" customWidth="1"/>
    <col min="16" max="16" width="8.125" style="317" customWidth="1"/>
    <col min="17" max="19" width="5.875" style="317" customWidth="1"/>
    <col min="20" max="20" width="8.125" style="317" customWidth="1"/>
    <col min="21" max="23" width="5.875" style="317" customWidth="1"/>
    <col min="24" max="24" width="8.125" style="317" customWidth="1"/>
    <col min="25" max="16384" width="7.5" style="317"/>
  </cols>
  <sheetData>
    <row r="3" spans="2:24" x14ac:dyDescent="0.15">
      <c r="B3" s="317" t="s">
        <v>428</v>
      </c>
    </row>
    <row r="4" spans="2:24" x14ac:dyDescent="0.15">
      <c r="T4" s="378"/>
      <c r="X4" s="378" t="s">
        <v>245</v>
      </c>
    </row>
    <row r="5" spans="2:24" ht="6" customHeight="1" x14ac:dyDescent="0.15">
      <c r="B5" s="326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2:24" ht="11.25" customHeight="1" x14ac:dyDescent="0.15">
      <c r="B6" s="379"/>
      <c r="C6" s="765" t="s">
        <v>118</v>
      </c>
      <c r="D6" s="766"/>
      <c r="E6" s="379" t="s">
        <v>429</v>
      </c>
      <c r="F6" s="347"/>
      <c r="G6" s="347"/>
      <c r="H6" s="347"/>
      <c r="I6" s="379" t="s">
        <v>430</v>
      </c>
      <c r="J6" s="347"/>
      <c r="K6" s="347"/>
      <c r="L6" s="347"/>
      <c r="M6" s="379" t="s">
        <v>221</v>
      </c>
      <c r="N6" s="347"/>
      <c r="O6" s="347"/>
      <c r="P6" s="347"/>
      <c r="Q6" s="379" t="s">
        <v>339</v>
      </c>
      <c r="R6" s="347"/>
      <c r="S6" s="347"/>
      <c r="T6" s="348"/>
      <c r="U6" s="379" t="s">
        <v>421</v>
      </c>
      <c r="V6" s="347" t="s">
        <v>431</v>
      </c>
      <c r="W6" s="347"/>
      <c r="X6" s="348"/>
    </row>
    <row r="7" spans="2:24" x14ac:dyDescent="0.15">
      <c r="B7" s="437"/>
      <c r="C7" s="341"/>
      <c r="D7" s="342"/>
      <c r="E7" s="341"/>
      <c r="F7" s="326"/>
      <c r="G7" s="326"/>
      <c r="H7" s="326"/>
      <c r="I7" s="341"/>
      <c r="J7" s="326"/>
      <c r="K7" s="326"/>
      <c r="L7" s="326"/>
      <c r="M7" s="341"/>
      <c r="N7" s="326"/>
      <c r="O7" s="326"/>
      <c r="P7" s="326"/>
      <c r="Q7" s="341"/>
      <c r="R7" s="326"/>
      <c r="S7" s="326"/>
      <c r="T7" s="342"/>
      <c r="U7" s="657"/>
      <c r="V7" s="658"/>
      <c r="W7" s="658"/>
      <c r="X7" s="659"/>
    </row>
    <row r="8" spans="2:24" x14ac:dyDescent="0.15">
      <c r="B8" s="437" t="s">
        <v>124</v>
      </c>
      <c r="C8" s="320"/>
      <c r="D8" s="320"/>
      <c r="E8" s="411" t="s">
        <v>125</v>
      </c>
      <c r="F8" s="339" t="s">
        <v>126</v>
      </c>
      <c r="G8" s="412" t="s">
        <v>127</v>
      </c>
      <c r="H8" s="339" t="s">
        <v>128</v>
      </c>
      <c r="I8" s="411" t="s">
        <v>125</v>
      </c>
      <c r="J8" s="339" t="s">
        <v>126</v>
      </c>
      <c r="K8" s="412" t="s">
        <v>127</v>
      </c>
      <c r="L8" s="339" t="s">
        <v>128</v>
      </c>
      <c r="M8" s="411" t="s">
        <v>125</v>
      </c>
      <c r="N8" s="339" t="s">
        <v>126</v>
      </c>
      <c r="O8" s="412" t="s">
        <v>127</v>
      </c>
      <c r="P8" s="339" t="s">
        <v>128</v>
      </c>
      <c r="Q8" s="411" t="s">
        <v>125</v>
      </c>
      <c r="R8" s="339" t="s">
        <v>126</v>
      </c>
      <c r="S8" s="412" t="s">
        <v>127</v>
      </c>
      <c r="T8" s="339" t="s">
        <v>128</v>
      </c>
      <c r="U8" s="338" t="s">
        <v>125</v>
      </c>
      <c r="V8" s="339" t="s">
        <v>126</v>
      </c>
      <c r="W8" s="340" t="s">
        <v>127</v>
      </c>
      <c r="X8" s="339" t="s">
        <v>128</v>
      </c>
    </row>
    <row r="9" spans="2:24" x14ac:dyDescent="0.15">
      <c r="B9" s="341"/>
      <c r="C9" s="326"/>
      <c r="D9" s="326"/>
      <c r="E9" s="343"/>
      <c r="F9" s="344"/>
      <c r="G9" s="345" t="s">
        <v>129</v>
      </c>
      <c r="H9" s="344"/>
      <c r="I9" s="343"/>
      <c r="J9" s="344"/>
      <c r="K9" s="345" t="s">
        <v>129</v>
      </c>
      <c r="L9" s="344"/>
      <c r="M9" s="343"/>
      <c r="N9" s="344"/>
      <c r="O9" s="345" t="s">
        <v>129</v>
      </c>
      <c r="P9" s="344"/>
      <c r="Q9" s="343"/>
      <c r="R9" s="344"/>
      <c r="S9" s="345" t="s">
        <v>129</v>
      </c>
      <c r="T9" s="344"/>
      <c r="U9" s="343"/>
      <c r="V9" s="344"/>
      <c r="W9" s="345" t="s">
        <v>129</v>
      </c>
      <c r="X9" s="344"/>
    </row>
    <row r="10" spans="2:24" ht="12.75" customHeight="1" x14ac:dyDescent="0.15">
      <c r="B10" s="437" t="s">
        <v>95</v>
      </c>
      <c r="C10" s="320">
        <v>18</v>
      </c>
      <c r="D10" s="320" t="s">
        <v>0</v>
      </c>
      <c r="E10" s="437">
        <v>546</v>
      </c>
      <c r="F10" s="362">
        <v>747</v>
      </c>
      <c r="G10" s="320">
        <v>636</v>
      </c>
      <c r="H10" s="362">
        <v>271954</v>
      </c>
      <c r="I10" s="437">
        <v>557</v>
      </c>
      <c r="J10" s="362">
        <v>756</v>
      </c>
      <c r="K10" s="320">
        <v>637</v>
      </c>
      <c r="L10" s="362">
        <v>115593</v>
      </c>
      <c r="M10" s="437">
        <v>630</v>
      </c>
      <c r="N10" s="362">
        <v>851</v>
      </c>
      <c r="O10" s="320">
        <v>726</v>
      </c>
      <c r="P10" s="362">
        <v>55124</v>
      </c>
      <c r="Q10" s="437">
        <v>1554</v>
      </c>
      <c r="R10" s="362">
        <v>1929</v>
      </c>
      <c r="S10" s="320">
        <v>1728</v>
      </c>
      <c r="T10" s="362">
        <v>32448</v>
      </c>
      <c r="U10" s="437">
        <v>1189</v>
      </c>
      <c r="V10" s="362">
        <v>1680</v>
      </c>
      <c r="W10" s="320">
        <v>1404</v>
      </c>
      <c r="X10" s="362">
        <v>91384</v>
      </c>
    </row>
    <row r="11" spans="2:24" ht="12.75" customHeight="1" x14ac:dyDescent="0.15">
      <c r="B11" s="437"/>
      <c r="C11" s="320">
        <v>19</v>
      </c>
      <c r="D11" s="320"/>
      <c r="E11" s="352">
        <v>572</v>
      </c>
      <c r="F11" s="583">
        <v>714</v>
      </c>
      <c r="G11" s="584">
        <v>639.45000000000005</v>
      </c>
      <c r="H11" s="583">
        <v>172691</v>
      </c>
      <c r="I11" s="352">
        <v>567</v>
      </c>
      <c r="J11" s="583">
        <v>735</v>
      </c>
      <c r="K11" s="584">
        <v>647.85</v>
      </c>
      <c r="L11" s="583">
        <v>152618</v>
      </c>
      <c r="M11" s="352">
        <v>539</v>
      </c>
      <c r="N11" s="583">
        <v>739</v>
      </c>
      <c r="O11" s="584">
        <v>675.15</v>
      </c>
      <c r="P11" s="583">
        <v>49823</v>
      </c>
      <c r="Q11" s="352">
        <v>1780</v>
      </c>
      <c r="R11" s="583">
        <v>2153</v>
      </c>
      <c r="S11" s="584">
        <v>1874.25</v>
      </c>
      <c r="T11" s="583">
        <v>11196</v>
      </c>
      <c r="U11" s="437">
        <v>1313</v>
      </c>
      <c r="V11" s="362">
        <v>1628</v>
      </c>
      <c r="W11" s="320">
        <v>1440.6</v>
      </c>
      <c r="X11" s="362">
        <v>54232</v>
      </c>
    </row>
    <row r="12" spans="2:24" ht="12.75" customHeight="1" x14ac:dyDescent="0.15">
      <c r="B12" s="341"/>
      <c r="C12" s="326">
        <v>20</v>
      </c>
      <c r="D12" s="326"/>
      <c r="E12" s="356">
        <v>554</v>
      </c>
      <c r="F12" s="586">
        <v>725</v>
      </c>
      <c r="G12" s="327">
        <v>643.65</v>
      </c>
      <c r="H12" s="586">
        <v>158730</v>
      </c>
      <c r="I12" s="356">
        <v>557</v>
      </c>
      <c r="J12" s="586">
        <v>767</v>
      </c>
      <c r="K12" s="327">
        <v>660.45</v>
      </c>
      <c r="L12" s="586">
        <v>131658</v>
      </c>
      <c r="M12" s="356">
        <v>575</v>
      </c>
      <c r="N12" s="586">
        <v>809</v>
      </c>
      <c r="O12" s="327">
        <v>677.25</v>
      </c>
      <c r="P12" s="586">
        <v>50227</v>
      </c>
      <c r="Q12" s="356">
        <v>1040</v>
      </c>
      <c r="R12" s="586">
        <v>2153</v>
      </c>
      <c r="S12" s="327">
        <v>1621.2</v>
      </c>
      <c r="T12" s="586">
        <v>5317</v>
      </c>
      <c r="U12" s="341">
        <v>827</v>
      </c>
      <c r="V12" s="377">
        <v>1733</v>
      </c>
      <c r="W12" s="326">
        <v>1180.2</v>
      </c>
      <c r="X12" s="377">
        <v>75549</v>
      </c>
    </row>
    <row r="13" spans="2:24" ht="12.75" customHeight="1" x14ac:dyDescent="0.15">
      <c r="B13" s="437" t="s">
        <v>432</v>
      </c>
      <c r="C13" s="320">
        <v>3</v>
      </c>
      <c r="D13" s="328" t="s">
        <v>433</v>
      </c>
      <c r="E13" s="352">
        <v>620</v>
      </c>
      <c r="F13" s="583">
        <v>651</v>
      </c>
      <c r="G13" s="584">
        <v>625</v>
      </c>
      <c r="H13" s="583">
        <v>12974</v>
      </c>
      <c r="I13" s="352">
        <v>630</v>
      </c>
      <c r="J13" s="583">
        <v>672</v>
      </c>
      <c r="K13" s="584">
        <v>650</v>
      </c>
      <c r="L13" s="583">
        <v>12855</v>
      </c>
      <c r="M13" s="352">
        <v>633</v>
      </c>
      <c r="N13" s="583">
        <v>698</v>
      </c>
      <c r="O13" s="584">
        <v>675</v>
      </c>
      <c r="P13" s="583">
        <v>2299</v>
      </c>
      <c r="Q13" s="352">
        <v>1932</v>
      </c>
      <c r="R13" s="583">
        <v>1932</v>
      </c>
      <c r="S13" s="584">
        <v>1932</v>
      </c>
      <c r="T13" s="583">
        <v>92</v>
      </c>
      <c r="U13" s="437">
        <v>1470</v>
      </c>
      <c r="V13" s="362">
        <v>1470</v>
      </c>
      <c r="W13" s="320">
        <v>1470</v>
      </c>
      <c r="X13" s="362">
        <v>4590</v>
      </c>
    </row>
    <row r="14" spans="2:24" ht="12.75" customHeight="1" x14ac:dyDescent="0.15">
      <c r="B14" s="437"/>
      <c r="C14" s="320">
        <v>4</v>
      </c>
      <c r="D14" s="320"/>
      <c r="E14" s="352">
        <v>588</v>
      </c>
      <c r="F14" s="583">
        <v>650</v>
      </c>
      <c r="G14" s="584">
        <v>611</v>
      </c>
      <c r="H14" s="583">
        <v>18020</v>
      </c>
      <c r="I14" s="352">
        <v>578</v>
      </c>
      <c r="J14" s="583">
        <v>647</v>
      </c>
      <c r="K14" s="584">
        <v>602</v>
      </c>
      <c r="L14" s="583">
        <v>11586</v>
      </c>
      <c r="M14" s="352">
        <v>575</v>
      </c>
      <c r="N14" s="583">
        <v>609</v>
      </c>
      <c r="O14" s="584">
        <v>588</v>
      </c>
      <c r="P14" s="583">
        <v>3208</v>
      </c>
      <c r="Q14" s="352">
        <v>1575</v>
      </c>
      <c r="R14" s="583">
        <v>1680</v>
      </c>
      <c r="S14" s="584">
        <v>1620</v>
      </c>
      <c r="T14" s="583">
        <v>247</v>
      </c>
      <c r="U14" s="437">
        <v>1255</v>
      </c>
      <c r="V14" s="362">
        <v>1537</v>
      </c>
      <c r="W14" s="320">
        <v>1439</v>
      </c>
      <c r="X14" s="362">
        <v>4756</v>
      </c>
    </row>
    <row r="15" spans="2:24" ht="12.75" customHeight="1" x14ac:dyDescent="0.15">
      <c r="B15" s="437"/>
      <c r="C15" s="320">
        <v>5</v>
      </c>
      <c r="D15" s="320"/>
      <c r="E15" s="352">
        <v>572</v>
      </c>
      <c r="F15" s="583">
        <v>626</v>
      </c>
      <c r="G15" s="584">
        <v>597</v>
      </c>
      <c r="H15" s="583">
        <v>17559</v>
      </c>
      <c r="I15" s="352">
        <v>588</v>
      </c>
      <c r="J15" s="583">
        <v>630</v>
      </c>
      <c r="K15" s="584">
        <v>607</v>
      </c>
      <c r="L15" s="583">
        <v>11657</v>
      </c>
      <c r="M15" s="352">
        <v>603</v>
      </c>
      <c r="N15" s="583">
        <v>630</v>
      </c>
      <c r="O15" s="584">
        <v>614</v>
      </c>
      <c r="P15" s="583">
        <v>4038</v>
      </c>
      <c r="Q15" s="352">
        <v>1575</v>
      </c>
      <c r="R15" s="583">
        <v>1712</v>
      </c>
      <c r="S15" s="584">
        <v>1650</v>
      </c>
      <c r="T15" s="583">
        <v>181</v>
      </c>
      <c r="U15" s="437">
        <v>1071</v>
      </c>
      <c r="V15" s="362">
        <v>1239</v>
      </c>
      <c r="W15" s="320">
        <v>1135</v>
      </c>
      <c r="X15" s="362">
        <v>5769</v>
      </c>
    </row>
    <row r="16" spans="2:24" ht="12.75" customHeight="1" x14ac:dyDescent="0.15">
      <c r="B16" s="437"/>
      <c r="C16" s="320">
        <v>6</v>
      </c>
      <c r="D16" s="320"/>
      <c r="E16" s="352">
        <v>588</v>
      </c>
      <c r="F16" s="583">
        <v>641</v>
      </c>
      <c r="G16" s="584">
        <v>609</v>
      </c>
      <c r="H16" s="583">
        <v>16927</v>
      </c>
      <c r="I16" s="352">
        <v>599</v>
      </c>
      <c r="J16" s="583">
        <v>662</v>
      </c>
      <c r="K16" s="584">
        <v>604</v>
      </c>
      <c r="L16" s="583">
        <v>11595</v>
      </c>
      <c r="M16" s="352">
        <v>578</v>
      </c>
      <c r="N16" s="583">
        <v>675</v>
      </c>
      <c r="O16" s="584">
        <v>607</v>
      </c>
      <c r="P16" s="583">
        <v>5691</v>
      </c>
      <c r="Q16" s="352">
        <v>1539</v>
      </c>
      <c r="R16" s="583">
        <v>1713</v>
      </c>
      <c r="S16" s="584">
        <v>1616</v>
      </c>
      <c r="T16" s="583">
        <v>367</v>
      </c>
      <c r="U16" s="437">
        <v>1008</v>
      </c>
      <c r="V16" s="362">
        <v>1260</v>
      </c>
      <c r="W16" s="320">
        <v>1049</v>
      </c>
      <c r="X16" s="362">
        <v>5907</v>
      </c>
    </row>
    <row r="17" spans="2:24" ht="12.75" customHeight="1" x14ac:dyDescent="0.15">
      <c r="B17" s="437"/>
      <c r="C17" s="320">
        <v>7</v>
      </c>
      <c r="D17" s="320"/>
      <c r="E17" s="352">
        <v>630</v>
      </c>
      <c r="F17" s="583">
        <v>717</v>
      </c>
      <c r="G17" s="584">
        <v>686</v>
      </c>
      <c r="H17" s="583">
        <v>18870</v>
      </c>
      <c r="I17" s="352">
        <v>628</v>
      </c>
      <c r="J17" s="583">
        <v>735</v>
      </c>
      <c r="K17" s="584">
        <v>685</v>
      </c>
      <c r="L17" s="583">
        <v>10481</v>
      </c>
      <c r="M17" s="352">
        <v>725</v>
      </c>
      <c r="N17" s="583">
        <v>798</v>
      </c>
      <c r="O17" s="584">
        <v>751</v>
      </c>
      <c r="P17" s="583">
        <v>6536</v>
      </c>
      <c r="Q17" s="352">
        <v>1565</v>
      </c>
      <c r="R17" s="583">
        <v>1680</v>
      </c>
      <c r="S17" s="584">
        <v>1633</v>
      </c>
      <c r="T17" s="583">
        <v>674</v>
      </c>
      <c r="U17" s="437">
        <v>1208</v>
      </c>
      <c r="V17" s="362">
        <v>1470</v>
      </c>
      <c r="W17" s="320">
        <v>1353</v>
      </c>
      <c r="X17" s="362">
        <v>5639</v>
      </c>
    </row>
    <row r="18" spans="2:24" ht="12.75" customHeight="1" x14ac:dyDescent="0.15">
      <c r="B18" s="437"/>
      <c r="C18" s="320">
        <v>8</v>
      </c>
      <c r="D18" s="320"/>
      <c r="E18" s="352">
        <v>693</v>
      </c>
      <c r="F18" s="583">
        <v>714</v>
      </c>
      <c r="G18" s="584">
        <v>701</v>
      </c>
      <c r="H18" s="583">
        <v>15876</v>
      </c>
      <c r="I18" s="352">
        <v>683</v>
      </c>
      <c r="J18" s="583">
        <v>735</v>
      </c>
      <c r="K18" s="584">
        <v>708</v>
      </c>
      <c r="L18" s="583">
        <v>9496</v>
      </c>
      <c r="M18" s="352">
        <v>719</v>
      </c>
      <c r="N18" s="583">
        <v>809</v>
      </c>
      <c r="O18" s="584">
        <v>739</v>
      </c>
      <c r="P18" s="583">
        <v>7465</v>
      </c>
      <c r="Q18" s="352">
        <v>1468</v>
      </c>
      <c r="R18" s="583">
        <v>1689</v>
      </c>
      <c r="S18" s="584">
        <v>1608</v>
      </c>
      <c r="T18" s="583">
        <v>979</v>
      </c>
      <c r="U18" s="437">
        <v>1247</v>
      </c>
      <c r="V18" s="362">
        <v>1495</v>
      </c>
      <c r="W18" s="320">
        <v>1374</v>
      </c>
      <c r="X18" s="362">
        <v>6639</v>
      </c>
    </row>
    <row r="19" spans="2:24" ht="12.75" customHeight="1" x14ac:dyDescent="0.15">
      <c r="B19" s="437"/>
      <c r="C19" s="320">
        <v>9</v>
      </c>
      <c r="D19" s="328"/>
      <c r="E19" s="352">
        <v>680</v>
      </c>
      <c r="F19" s="583">
        <v>725</v>
      </c>
      <c r="G19" s="584">
        <v>697</v>
      </c>
      <c r="H19" s="583">
        <v>9811</v>
      </c>
      <c r="I19" s="352">
        <v>683</v>
      </c>
      <c r="J19" s="583">
        <v>725</v>
      </c>
      <c r="K19" s="584">
        <v>698</v>
      </c>
      <c r="L19" s="583">
        <v>12041</v>
      </c>
      <c r="M19" s="352">
        <v>738</v>
      </c>
      <c r="N19" s="583">
        <v>777</v>
      </c>
      <c r="O19" s="584">
        <v>743</v>
      </c>
      <c r="P19" s="583">
        <v>6007</v>
      </c>
      <c r="Q19" s="352">
        <v>1470</v>
      </c>
      <c r="R19" s="583">
        <v>1575</v>
      </c>
      <c r="S19" s="584">
        <v>1514</v>
      </c>
      <c r="T19" s="583">
        <v>769</v>
      </c>
      <c r="U19" s="437">
        <v>1155</v>
      </c>
      <c r="V19" s="362">
        <v>1334</v>
      </c>
      <c r="W19" s="320">
        <v>1233</v>
      </c>
      <c r="X19" s="362">
        <v>12497</v>
      </c>
    </row>
    <row r="20" spans="2:24" ht="12.75" customHeight="1" x14ac:dyDescent="0.15">
      <c r="B20" s="437"/>
      <c r="C20" s="320">
        <v>10</v>
      </c>
      <c r="D20" s="328"/>
      <c r="E20" s="352">
        <v>654</v>
      </c>
      <c r="F20" s="583">
        <v>714</v>
      </c>
      <c r="G20" s="584">
        <v>683</v>
      </c>
      <c r="H20" s="583">
        <v>12846</v>
      </c>
      <c r="I20" s="352">
        <v>662</v>
      </c>
      <c r="J20" s="583">
        <v>725</v>
      </c>
      <c r="K20" s="584">
        <v>677</v>
      </c>
      <c r="L20" s="583">
        <v>14353</v>
      </c>
      <c r="M20" s="352">
        <v>677</v>
      </c>
      <c r="N20" s="583">
        <v>704</v>
      </c>
      <c r="O20" s="584">
        <v>679</v>
      </c>
      <c r="P20" s="583">
        <v>6531</v>
      </c>
      <c r="Q20" s="352">
        <v>1412</v>
      </c>
      <c r="R20" s="583">
        <v>1533</v>
      </c>
      <c r="S20" s="584">
        <v>1469</v>
      </c>
      <c r="T20" s="583">
        <v>782</v>
      </c>
      <c r="U20" s="437">
        <v>945</v>
      </c>
      <c r="V20" s="362">
        <v>1334</v>
      </c>
      <c r="W20" s="320">
        <v>1076</v>
      </c>
      <c r="X20" s="362">
        <v>9755</v>
      </c>
    </row>
    <row r="21" spans="2:24" ht="12.75" customHeight="1" x14ac:dyDescent="0.15">
      <c r="B21" s="341"/>
      <c r="C21" s="326">
        <v>11</v>
      </c>
      <c r="D21" s="326"/>
      <c r="E21" s="352">
        <v>554</v>
      </c>
      <c r="F21" s="583">
        <v>651</v>
      </c>
      <c r="G21" s="584">
        <v>597</v>
      </c>
      <c r="H21" s="583">
        <v>20230</v>
      </c>
      <c r="I21" s="352">
        <v>557</v>
      </c>
      <c r="J21" s="583">
        <v>646</v>
      </c>
      <c r="K21" s="584">
        <v>588</v>
      </c>
      <c r="L21" s="583">
        <v>14874</v>
      </c>
      <c r="M21" s="352">
        <v>593</v>
      </c>
      <c r="N21" s="583">
        <v>677</v>
      </c>
      <c r="O21" s="584">
        <v>633</v>
      </c>
      <c r="P21" s="583">
        <v>4746</v>
      </c>
      <c r="Q21" s="352">
        <v>1040</v>
      </c>
      <c r="R21" s="583">
        <v>1365</v>
      </c>
      <c r="S21" s="584">
        <v>1237</v>
      </c>
      <c r="T21" s="583">
        <v>815</v>
      </c>
      <c r="U21" s="341">
        <v>827</v>
      </c>
      <c r="V21" s="377">
        <v>1187</v>
      </c>
      <c r="W21" s="326">
        <v>991</v>
      </c>
      <c r="X21" s="377">
        <v>10366</v>
      </c>
    </row>
    <row r="22" spans="2:24" ht="12.75" customHeight="1" x14ac:dyDescent="0.15">
      <c r="B22" s="437"/>
      <c r="C22" s="765" t="s">
        <v>118</v>
      </c>
      <c r="D22" s="766"/>
      <c r="E22" s="379" t="s">
        <v>434</v>
      </c>
      <c r="F22" s="347"/>
      <c r="G22" s="347"/>
      <c r="H22" s="348"/>
      <c r="I22" s="379" t="s">
        <v>435</v>
      </c>
      <c r="J22" s="347"/>
      <c r="K22" s="347"/>
      <c r="L22" s="347"/>
      <c r="M22" s="379" t="s">
        <v>436</v>
      </c>
      <c r="N22" s="347"/>
      <c r="O22" s="347"/>
      <c r="P22" s="347"/>
      <c r="Q22" s="379" t="s">
        <v>229</v>
      </c>
      <c r="R22" s="347"/>
      <c r="S22" s="347"/>
      <c r="T22" s="348"/>
      <c r="U22" s="379" t="s">
        <v>437</v>
      </c>
      <c r="V22" s="347"/>
      <c r="W22" s="347"/>
      <c r="X22" s="348"/>
    </row>
    <row r="23" spans="2:24" ht="12.75" customHeight="1" x14ac:dyDescent="0.15">
      <c r="B23" s="437"/>
      <c r="C23" s="341"/>
      <c r="D23" s="342"/>
      <c r="E23" s="341"/>
      <c r="F23" s="326"/>
      <c r="G23" s="326"/>
      <c r="H23" s="342"/>
      <c r="I23" s="341"/>
      <c r="J23" s="326"/>
      <c r="K23" s="326"/>
      <c r="L23" s="326"/>
      <c r="M23" s="341"/>
      <c r="N23" s="326"/>
      <c r="O23" s="326"/>
      <c r="P23" s="326"/>
      <c r="Q23" s="341"/>
      <c r="R23" s="326"/>
      <c r="S23" s="326"/>
      <c r="T23" s="342"/>
      <c r="U23" s="341"/>
      <c r="V23" s="326"/>
      <c r="W23" s="326"/>
      <c r="X23" s="342"/>
    </row>
    <row r="24" spans="2:24" ht="12.75" customHeight="1" x14ac:dyDescent="0.15">
      <c r="B24" s="437" t="s">
        <v>124</v>
      </c>
      <c r="C24" s="320"/>
      <c r="D24" s="320"/>
      <c r="E24" s="411" t="s">
        <v>125</v>
      </c>
      <c r="F24" s="339" t="s">
        <v>126</v>
      </c>
      <c r="G24" s="412" t="s">
        <v>127</v>
      </c>
      <c r="H24" s="339" t="s">
        <v>128</v>
      </c>
      <c r="I24" s="411" t="s">
        <v>125</v>
      </c>
      <c r="J24" s="339" t="s">
        <v>126</v>
      </c>
      <c r="K24" s="412" t="s">
        <v>127</v>
      </c>
      <c r="L24" s="339" t="s">
        <v>128</v>
      </c>
      <c r="M24" s="411" t="s">
        <v>125</v>
      </c>
      <c r="N24" s="339" t="s">
        <v>126</v>
      </c>
      <c r="O24" s="412" t="s">
        <v>127</v>
      </c>
      <c r="P24" s="339" t="s">
        <v>128</v>
      </c>
      <c r="Q24" s="411" t="s">
        <v>125</v>
      </c>
      <c r="R24" s="339" t="s">
        <v>126</v>
      </c>
      <c r="S24" s="412" t="s">
        <v>127</v>
      </c>
      <c r="T24" s="339" t="s">
        <v>128</v>
      </c>
      <c r="U24" s="411" t="s">
        <v>125</v>
      </c>
      <c r="V24" s="339" t="s">
        <v>126</v>
      </c>
      <c r="W24" s="412" t="s">
        <v>127</v>
      </c>
      <c r="X24" s="339" t="s">
        <v>128</v>
      </c>
    </row>
    <row r="25" spans="2:24" ht="12.75" customHeight="1" x14ac:dyDescent="0.15">
      <c r="B25" s="341"/>
      <c r="C25" s="326"/>
      <c r="D25" s="326"/>
      <c r="E25" s="343"/>
      <c r="F25" s="344"/>
      <c r="G25" s="345" t="s">
        <v>129</v>
      </c>
      <c r="H25" s="344"/>
      <c r="I25" s="343"/>
      <c r="J25" s="344"/>
      <c r="K25" s="345" t="s">
        <v>129</v>
      </c>
      <c r="L25" s="344"/>
      <c r="M25" s="343"/>
      <c r="N25" s="344"/>
      <c r="O25" s="345" t="s">
        <v>129</v>
      </c>
      <c r="P25" s="344"/>
      <c r="Q25" s="343"/>
      <c r="R25" s="344"/>
      <c r="S25" s="345" t="s">
        <v>129</v>
      </c>
      <c r="T25" s="344"/>
      <c r="U25" s="343"/>
      <c r="V25" s="344"/>
      <c r="W25" s="345" t="s">
        <v>129</v>
      </c>
      <c r="X25" s="344"/>
    </row>
    <row r="26" spans="2:24" ht="12.75" customHeight="1" x14ac:dyDescent="0.15">
      <c r="B26" s="437" t="s">
        <v>95</v>
      </c>
      <c r="C26" s="320">
        <v>18</v>
      </c>
      <c r="D26" s="320" t="s">
        <v>0</v>
      </c>
      <c r="E26" s="352">
        <v>2255</v>
      </c>
      <c r="F26" s="583">
        <v>3360</v>
      </c>
      <c r="G26" s="584">
        <v>2776</v>
      </c>
      <c r="H26" s="362">
        <v>42283</v>
      </c>
      <c r="I26" s="437">
        <v>567</v>
      </c>
      <c r="J26" s="362">
        <v>760</v>
      </c>
      <c r="K26" s="320">
        <v>654</v>
      </c>
      <c r="L26" s="362">
        <v>180022</v>
      </c>
      <c r="M26" s="437">
        <v>557</v>
      </c>
      <c r="N26" s="362">
        <v>756</v>
      </c>
      <c r="O26" s="320">
        <v>628</v>
      </c>
      <c r="P26" s="362">
        <v>113932</v>
      </c>
      <c r="Q26" s="437">
        <v>714</v>
      </c>
      <c r="R26" s="362">
        <v>840</v>
      </c>
      <c r="S26" s="320">
        <v>785</v>
      </c>
      <c r="T26" s="362">
        <v>393779</v>
      </c>
      <c r="U26" s="437">
        <v>525</v>
      </c>
      <c r="V26" s="362">
        <v>725</v>
      </c>
      <c r="W26" s="320">
        <v>607</v>
      </c>
      <c r="X26" s="362">
        <v>292158</v>
      </c>
    </row>
    <row r="27" spans="2:24" ht="12.75" customHeight="1" x14ac:dyDescent="0.15">
      <c r="B27" s="437"/>
      <c r="C27" s="320">
        <v>19</v>
      </c>
      <c r="D27" s="320"/>
      <c r="E27" s="352">
        <v>2714</v>
      </c>
      <c r="F27" s="583">
        <v>3465</v>
      </c>
      <c r="G27" s="584">
        <v>3013.5</v>
      </c>
      <c r="H27" s="583">
        <v>29792</v>
      </c>
      <c r="I27" s="352">
        <v>630</v>
      </c>
      <c r="J27" s="583">
        <v>798</v>
      </c>
      <c r="K27" s="584">
        <v>712.95</v>
      </c>
      <c r="L27" s="583">
        <v>145702</v>
      </c>
      <c r="M27" s="352">
        <v>614</v>
      </c>
      <c r="N27" s="583">
        <v>819</v>
      </c>
      <c r="O27" s="584">
        <v>677.25</v>
      </c>
      <c r="P27" s="583">
        <v>111428</v>
      </c>
      <c r="Q27" s="437">
        <v>735</v>
      </c>
      <c r="R27" s="362">
        <v>1029</v>
      </c>
      <c r="S27" s="320">
        <v>850.5</v>
      </c>
      <c r="T27" s="362">
        <v>145677</v>
      </c>
      <c r="U27" s="437">
        <v>567</v>
      </c>
      <c r="V27" s="362">
        <v>719</v>
      </c>
      <c r="W27" s="320">
        <v>639.45000000000005</v>
      </c>
      <c r="X27" s="362">
        <v>109641</v>
      </c>
    </row>
    <row r="28" spans="2:24" ht="12.75" customHeight="1" x14ac:dyDescent="0.15">
      <c r="B28" s="341"/>
      <c r="C28" s="326">
        <v>20</v>
      </c>
      <c r="D28" s="326"/>
      <c r="E28" s="356">
        <v>2258</v>
      </c>
      <c r="F28" s="586">
        <v>3647</v>
      </c>
      <c r="G28" s="327">
        <v>2738.4</v>
      </c>
      <c r="H28" s="586">
        <v>18045</v>
      </c>
      <c r="I28" s="356">
        <v>583</v>
      </c>
      <c r="J28" s="586">
        <v>819</v>
      </c>
      <c r="K28" s="327">
        <v>705.6</v>
      </c>
      <c r="L28" s="586">
        <v>114046</v>
      </c>
      <c r="M28" s="356">
        <v>554</v>
      </c>
      <c r="N28" s="586">
        <v>802</v>
      </c>
      <c r="O28" s="327">
        <v>683.55</v>
      </c>
      <c r="P28" s="586">
        <v>86509</v>
      </c>
      <c r="Q28" s="341">
        <v>620</v>
      </c>
      <c r="R28" s="377">
        <v>896</v>
      </c>
      <c r="S28" s="326">
        <v>875.7</v>
      </c>
      <c r="T28" s="377">
        <v>92419</v>
      </c>
      <c r="U28" s="341">
        <v>593</v>
      </c>
      <c r="V28" s="377">
        <v>735</v>
      </c>
      <c r="W28" s="326">
        <v>657.3</v>
      </c>
      <c r="X28" s="377">
        <v>91660</v>
      </c>
    </row>
    <row r="29" spans="2:24" ht="12.75" customHeight="1" x14ac:dyDescent="0.15">
      <c r="B29" s="437" t="s">
        <v>432</v>
      </c>
      <c r="C29" s="320">
        <v>3</v>
      </c>
      <c r="D29" s="320" t="s">
        <v>433</v>
      </c>
      <c r="E29" s="352">
        <v>3392</v>
      </c>
      <c r="F29" s="583">
        <v>3392</v>
      </c>
      <c r="G29" s="584">
        <v>3392</v>
      </c>
      <c r="H29" s="583">
        <v>1334</v>
      </c>
      <c r="I29" s="352">
        <v>641</v>
      </c>
      <c r="J29" s="583">
        <v>683</v>
      </c>
      <c r="K29" s="584">
        <v>646</v>
      </c>
      <c r="L29" s="583">
        <v>13660</v>
      </c>
      <c r="M29" s="352">
        <v>651</v>
      </c>
      <c r="N29" s="583">
        <v>672</v>
      </c>
      <c r="O29" s="584">
        <v>660</v>
      </c>
      <c r="P29" s="583">
        <v>8444</v>
      </c>
      <c r="Q29" s="437">
        <v>819</v>
      </c>
      <c r="R29" s="362">
        <v>896</v>
      </c>
      <c r="S29" s="320">
        <v>855</v>
      </c>
      <c r="T29" s="362">
        <v>6111</v>
      </c>
      <c r="U29" s="437">
        <v>609</v>
      </c>
      <c r="V29" s="362">
        <v>650</v>
      </c>
      <c r="W29" s="320">
        <v>644</v>
      </c>
      <c r="X29" s="362">
        <v>8899</v>
      </c>
    </row>
    <row r="30" spans="2:24" ht="12.75" customHeight="1" x14ac:dyDescent="0.15">
      <c r="B30" s="437"/>
      <c r="C30" s="320">
        <v>4</v>
      </c>
      <c r="D30" s="320"/>
      <c r="E30" s="352" t="s">
        <v>282</v>
      </c>
      <c r="F30" s="583" t="s">
        <v>282</v>
      </c>
      <c r="G30" s="584" t="s">
        <v>282</v>
      </c>
      <c r="H30" s="583">
        <v>1356</v>
      </c>
      <c r="I30" s="352">
        <v>620</v>
      </c>
      <c r="J30" s="583">
        <v>656</v>
      </c>
      <c r="K30" s="584">
        <v>637</v>
      </c>
      <c r="L30" s="583">
        <v>11425</v>
      </c>
      <c r="M30" s="352">
        <v>620</v>
      </c>
      <c r="N30" s="583">
        <v>683</v>
      </c>
      <c r="O30" s="584">
        <v>636</v>
      </c>
      <c r="P30" s="583">
        <v>8483</v>
      </c>
      <c r="Q30" s="437">
        <v>824</v>
      </c>
      <c r="R30" s="362">
        <v>873</v>
      </c>
      <c r="S30" s="320">
        <v>843</v>
      </c>
      <c r="T30" s="362">
        <v>6400</v>
      </c>
      <c r="U30" s="437">
        <v>593</v>
      </c>
      <c r="V30" s="362">
        <v>645</v>
      </c>
      <c r="W30" s="320">
        <v>620</v>
      </c>
      <c r="X30" s="362">
        <v>5418</v>
      </c>
    </row>
    <row r="31" spans="2:24" ht="12.75" customHeight="1" x14ac:dyDescent="0.15">
      <c r="B31" s="437"/>
      <c r="C31" s="320">
        <v>5</v>
      </c>
      <c r="D31" s="320"/>
      <c r="E31" s="352">
        <v>2573</v>
      </c>
      <c r="F31" s="583">
        <v>2730</v>
      </c>
      <c r="G31" s="584">
        <v>2659</v>
      </c>
      <c r="H31" s="583">
        <v>998</v>
      </c>
      <c r="I31" s="352">
        <v>630</v>
      </c>
      <c r="J31" s="583">
        <v>683</v>
      </c>
      <c r="K31" s="584">
        <v>658</v>
      </c>
      <c r="L31" s="583">
        <v>11389</v>
      </c>
      <c r="M31" s="352">
        <v>630</v>
      </c>
      <c r="N31" s="583">
        <v>683</v>
      </c>
      <c r="O31" s="584">
        <v>655</v>
      </c>
      <c r="P31" s="583">
        <v>5767</v>
      </c>
      <c r="Q31" s="437">
        <v>830</v>
      </c>
      <c r="R31" s="362">
        <v>868</v>
      </c>
      <c r="S31" s="320">
        <v>849</v>
      </c>
      <c r="T31" s="362">
        <v>16078</v>
      </c>
      <c r="U31" s="437">
        <v>604</v>
      </c>
      <c r="V31" s="362">
        <v>641</v>
      </c>
      <c r="W31" s="320">
        <v>626</v>
      </c>
      <c r="X31" s="362">
        <v>8442</v>
      </c>
    </row>
    <row r="32" spans="2:24" ht="12.75" customHeight="1" x14ac:dyDescent="0.15">
      <c r="B32" s="437"/>
      <c r="C32" s="320">
        <v>6</v>
      </c>
      <c r="D32" s="320"/>
      <c r="E32" s="352">
        <v>2300</v>
      </c>
      <c r="F32" s="583">
        <v>2678</v>
      </c>
      <c r="G32" s="584">
        <v>2578</v>
      </c>
      <c r="H32" s="583">
        <v>1484</v>
      </c>
      <c r="I32" s="352">
        <v>634</v>
      </c>
      <c r="J32" s="583">
        <v>716</v>
      </c>
      <c r="K32" s="584">
        <v>663</v>
      </c>
      <c r="L32" s="583">
        <v>12731</v>
      </c>
      <c r="M32" s="352">
        <v>646</v>
      </c>
      <c r="N32" s="583">
        <v>704</v>
      </c>
      <c r="O32" s="584">
        <v>667</v>
      </c>
      <c r="P32" s="583">
        <v>6872</v>
      </c>
      <c r="Q32" s="437">
        <v>798</v>
      </c>
      <c r="R32" s="362">
        <v>851</v>
      </c>
      <c r="S32" s="320">
        <v>820</v>
      </c>
      <c r="T32" s="362">
        <v>10971</v>
      </c>
      <c r="U32" s="437">
        <v>606</v>
      </c>
      <c r="V32" s="362">
        <v>642</v>
      </c>
      <c r="W32" s="320">
        <v>628</v>
      </c>
      <c r="X32" s="362">
        <v>10729</v>
      </c>
    </row>
    <row r="33" spans="2:24" ht="12.75" customHeight="1" x14ac:dyDescent="0.15">
      <c r="B33" s="437"/>
      <c r="C33" s="320">
        <v>7</v>
      </c>
      <c r="D33" s="320"/>
      <c r="E33" s="352">
        <v>2457</v>
      </c>
      <c r="F33" s="583">
        <v>2692</v>
      </c>
      <c r="G33" s="584">
        <v>2579</v>
      </c>
      <c r="H33" s="583">
        <v>1409</v>
      </c>
      <c r="I33" s="352">
        <v>709</v>
      </c>
      <c r="J33" s="583">
        <v>791</v>
      </c>
      <c r="K33" s="584">
        <v>748</v>
      </c>
      <c r="L33" s="583">
        <v>8272</v>
      </c>
      <c r="M33" s="352">
        <v>714</v>
      </c>
      <c r="N33" s="583">
        <v>777</v>
      </c>
      <c r="O33" s="584">
        <v>743</v>
      </c>
      <c r="P33" s="583">
        <v>5407</v>
      </c>
      <c r="Q33" s="437">
        <v>809</v>
      </c>
      <c r="R33" s="362">
        <v>862</v>
      </c>
      <c r="S33" s="320">
        <v>830</v>
      </c>
      <c r="T33" s="362">
        <v>7436</v>
      </c>
      <c r="U33" s="437">
        <v>634</v>
      </c>
      <c r="V33" s="362">
        <v>714</v>
      </c>
      <c r="W33" s="320">
        <v>673</v>
      </c>
      <c r="X33" s="362">
        <v>9991</v>
      </c>
    </row>
    <row r="34" spans="2:24" ht="12.75" customHeight="1" x14ac:dyDescent="0.15">
      <c r="B34" s="437"/>
      <c r="C34" s="320">
        <v>8</v>
      </c>
      <c r="D34" s="320"/>
      <c r="E34" s="352">
        <v>2436</v>
      </c>
      <c r="F34" s="583">
        <v>2667</v>
      </c>
      <c r="G34" s="584">
        <v>2601</v>
      </c>
      <c r="H34" s="583">
        <v>1979</v>
      </c>
      <c r="I34" s="352">
        <v>735</v>
      </c>
      <c r="J34" s="583">
        <v>809</v>
      </c>
      <c r="K34" s="584">
        <v>767</v>
      </c>
      <c r="L34" s="583">
        <v>12726</v>
      </c>
      <c r="M34" s="352">
        <v>714</v>
      </c>
      <c r="N34" s="583">
        <v>802</v>
      </c>
      <c r="O34" s="584">
        <v>755</v>
      </c>
      <c r="P34" s="583">
        <v>9894</v>
      </c>
      <c r="Q34" s="437">
        <v>767</v>
      </c>
      <c r="R34" s="362">
        <v>891</v>
      </c>
      <c r="S34" s="320">
        <v>834</v>
      </c>
      <c r="T34" s="362">
        <v>9681</v>
      </c>
      <c r="U34" s="437">
        <v>666</v>
      </c>
      <c r="V34" s="362">
        <v>735</v>
      </c>
      <c r="W34" s="320">
        <v>697</v>
      </c>
      <c r="X34" s="362">
        <v>10807</v>
      </c>
    </row>
    <row r="35" spans="2:24" ht="12.75" customHeight="1" x14ac:dyDescent="0.15">
      <c r="B35" s="437"/>
      <c r="C35" s="320">
        <v>9</v>
      </c>
      <c r="D35" s="328"/>
      <c r="E35" s="352">
        <v>2415</v>
      </c>
      <c r="F35" s="583">
        <v>2625</v>
      </c>
      <c r="G35" s="584">
        <v>2492</v>
      </c>
      <c r="H35" s="583">
        <v>1550</v>
      </c>
      <c r="I35" s="352">
        <v>735</v>
      </c>
      <c r="J35" s="583">
        <v>819</v>
      </c>
      <c r="K35" s="584">
        <v>779</v>
      </c>
      <c r="L35" s="583">
        <v>11098</v>
      </c>
      <c r="M35" s="352">
        <v>712</v>
      </c>
      <c r="N35" s="583">
        <v>788</v>
      </c>
      <c r="O35" s="584">
        <v>751</v>
      </c>
      <c r="P35" s="583">
        <v>13168</v>
      </c>
      <c r="Q35" s="437">
        <v>809</v>
      </c>
      <c r="R35" s="362">
        <v>872</v>
      </c>
      <c r="S35" s="320">
        <v>830</v>
      </c>
      <c r="T35" s="362">
        <v>7205</v>
      </c>
      <c r="U35" s="437">
        <v>677</v>
      </c>
      <c r="V35" s="362">
        <v>725</v>
      </c>
      <c r="W35" s="320">
        <v>695</v>
      </c>
      <c r="X35" s="362">
        <v>10361</v>
      </c>
    </row>
    <row r="36" spans="2:24" ht="12.75" customHeight="1" x14ac:dyDescent="0.15">
      <c r="B36" s="437"/>
      <c r="C36" s="320">
        <v>10</v>
      </c>
      <c r="D36" s="328"/>
      <c r="E36" s="352">
        <v>2352</v>
      </c>
      <c r="F36" s="583">
        <v>2538</v>
      </c>
      <c r="G36" s="584">
        <v>2414</v>
      </c>
      <c r="H36" s="583">
        <v>1915</v>
      </c>
      <c r="I36" s="352">
        <v>748</v>
      </c>
      <c r="J36" s="583">
        <v>798</v>
      </c>
      <c r="K36" s="584">
        <v>758</v>
      </c>
      <c r="L36" s="583">
        <v>7744</v>
      </c>
      <c r="M36" s="352">
        <v>680</v>
      </c>
      <c r="N36" s="583">
        <v>767</v>
      </c>
      <c r="O36" s="584">
        <v>727</v>
      </c>
      <c r="P36" s="583">
        <v>5648</v>
      </c>
      <c r="Q36" s="437">
        <v>744</v>
      </c>
      <c r="R36" s="362">
        <v>820</v>
      </c>
      <c r="S36" s="320">
        <v>777</v>
      </c>
      <c r="T36" s="362">
        <v>6672</v>
      </c>
      <c r="U36" s="437">
        <v>688</v>
      </c>
      <c r="V36" s="362">
        <v>714</v>
      </c>
      <c r="W36" s="320">
        <v>696</v>
      </c>
      <c r="X36" s="362">
        <v>5907</v>
      </c>
    </row>
    <row r="37" spans="2:24" ht="12.75" customHeight="1" x14ac:dyDescent="0.15">
      <c r="B37" s="341"/>
      <c r="C37" s="326">
        <v>11</v>
      </c>
      <c r="D37" s="326"/>
      <c r="E37" s="356">
        <v>2258</v>
      </c>
      <c r="F37" s="586">
        <v>2310</v>
      </c>
      <c r="G37" s="327">
        <v>2279</v>
      </c>
      <c r="H37" s="586">
        <v>3756</v>
      </c>
      <c r="I37" s="356">
        <v>583</v>
      </c>
      <c r="J37" s="586">
        <v>701</v>
      </c>
      <c r="K37" s="327">
        <v>644</v>
      </c>
      <c r="L37" s="586">
        <v>9539</v>
      </c>
      <c r="M37" s="356">
        <v>554</v>
      </c>
      <c r="N37" s="586">
        <v>680</v>
      </c>
      <c r="O37" s="327">
        <v>606</v>
      </c>
      <c r="P37" s="586">
        <v>10606</v>
      </c>
      <c r="Q37" s="341">
        <v>620</v>
      </c>
      <c r="R37" s="377">
        <v>721</v>
      </c>
      <c r="S37" s="326">
        <v>662</v>
      </c>
      <c r="T37" s="377">
        <v>9781</v>
      </c>
      <c r="U37" s="341">
        <v>596</v>
      </c>
      <c r="V37" s="377">
        <v>596</v>
      </c>
      <c r="W37" s="326">
        <v>596</v>
      </c>
      <c r="X37" s="377">
        <v>5207</v>
      </c>
    </row>
    <row r="38" spans="2:24" ht="6" customHeight="1" x14ac:dyDescent="0.15"/>
    <row r="39" spans="2:24" ht="12.75" customHeight="1" x14ac:dyDescent="0.15">
      <c r="B39" s="373" t="s">
        <v>135</v>
      </c>
      <c r="C39" s="669" t="s">
        <v>438</v>
      </c>
    </row>
    <row r="40" spans="2:24" ht="12.75" customHeight="1" x14ac:dyDescent="0.15">
      <c r="B40" s="374" t="s">
        <v>1</v>
      </c>
      <c r="C40" s="317" t="s">
        <v>439</v>
      </c>
    </row>
    <row r="41" spans="2:24" ht="12.75" customHeight="1" x14ac:dyDescent="0.15">
      <c r="B41" s="373"/>
      <c r="C41" s="669"/>
    </row>
    <row r="42" spans="2:24" x14ac:dyDescent="0.15">
      <c r="B42" s="374"/>
    </row>
    <row r="43" spans="2:24" x14ac:dyDescent="0.15">
      <c r="B43" s="576"/>
    </row>
    <row r="44" spans="2:24" x14ac:dyDescent="0.15">
      <c r="D44" s="669"/>
      <c r="E44" s="669"/>
      <c r="F44" s="669"/>
      <c r="G44" s="669"/>
      <c r="H44" s="669"/>
      <c r="I44" s="669"/>
      <c r="J44" s="669"/>
      <c r="K44" s="669"/>
      <c r="L44" s="669"/>
    </row>
    <row r="45" spans="2:24" x14ac:dyDescent="0.15">
      <c r="B45" s="576"/>
      <c r="C45" s="669"/>
      <c r="D45" s="669"/>
      <c r="E45" s="669"/>
      <c r="F45" s="669"/>
      <c r="G45" s="669"/>
      <c r="H45" s="669"/>
      <c r="I45" s="669"/>
      <c r="J45" s="669"/>
      <c r="K45" s="669"/>
      <c r="L45" s="669"/>
    </row>
    <row r="46" spans="2:24" x14ac:dyDescent="0.15">
      <c r="D46" s="669"/>
      <c r="E46" s="669"/>
      <c r="F46" s="669"/>
      <c r="G46" s="669"/>
      <c r="H46" s="669"/>
      <c r="I46" s="669"/>
      <c r="J46" s="669"/>
      <c r="K46" s="669"/>
      <c r="L46" s="669"/>
    </row>
  </sheetData>
  <mergeCells count="2">
    <mergeCell ref="C6:D6"/>
    <mergeCell ref="C22:D22"/>
  </mergeCells>
  <phoneticPr fontId="5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U41"/>
  <sheetViews>
    <sheetView zoomScale="75" workbookViewId="0"/>
  </sheetViews>
  <sheetFormatPr defaultColWidth="7.5" defaultRowHeight="12" x14ac:dyDescent="0.15"/>
  <cols>
    <col min="1" max="1" width="1" style="317" customWidth="1"/>
    <col min="2" max="2" width="4.125" style="317" customWidth="1"/>
    <col min="3" max="3" width="8.375" style="317" customWidth="1"/>
    <col min="4" max="4" width="2.25" style="317" customWidth="1"/>
    <col min="5" max="5" width="7.125" style="317" customWidth="1"/>
    <col min="6" max="7" width="7.625" style="317" customWidth="1"/>
    <col min="8" max="8" width="8.125" style="317" customWidth="1"/>
    <col min="9" max="9" width="7.125" style="317" customWidth="1"/>
    <col min="10" max="11" width="7.625" style="317" customWidth="1"/>
    <col min="12" max="12" width="8.125" style="317" customWidth="1"/>
    <col min="13" max="13" width="7.125" style="317" customWidth="1"/>
    <col min="14" max="15" width="7.625" style="317" customWidth="1"/>
    <col min="16" max="16" width="8.125" style="317" customWidth="1"/>
    <col min="17" max="17" width="7.25" style="317" customWidth="1"/>
    <col min="18" max="19" width="7.625" style="317" customWidth="1"/>
    <col min="20" max="20" width="8.125" style="317" customWidth="1"/>
    <col min="21" max="16384" width="7.5" style="317"/>
  </cols>
  <sheetData>
    <row r="1" spans="2:21" x14ac:dyDescent="0.15">
      <c r="B1" s="317" t="s">
        <v>231</v>
      </c>
    </row>
    <row r="2" spans="2:21" x14ac:dyDescent="0.15">
      <c r="B2" s="317" t="s">
        <v>232</v>
      </c>
    </row>
    <row r="3" spans="2:21" x14ac:dyDescent="0.15"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T3" s="378" t="s">
        <v>245</v>
      </c>
    </row>
    <row r="4" spans="2:21" ht="6" customHeight="1" x14ac:dyDescent="0.15">
      <c r="B4" s="320"/>
      <c r="C4" s="320"/>
      <c r="D4" s="320"/>
      <c r="E4" s="326"/>
      <c r="F4" s="326"/>
      <c r="G4" s="326"/>
      <c r="H4" s="326"/>
      <c r="I4" s="326"/>
      <c r="J4" s="326"/>
      <c r="K4" s="326"/>
      <c r="L4" s="326"/>
      <c r="M4" s="320"/>
      <c r="T4" s="378"/>
    </row>
    <row r="5" spans="2:21" ht="13.5" customHeight="1" x14ac:dyDescent="0.15">
      <c r="B5" s="379"/>
      <c r="C5" s="749" t="s">
        <v>118</v>
      </c>
      <c r="D5" s="751"/>
      <c r="E5" s="749" t="s">
        <v>233</v>
      </c>
      <c r="F5" s="750"/>
      <c r="G5" s="750"/>
      <c r="H5" s="751"/>
      <c r="I5" s="749" t="s">
        <v>349</v>
      </c>
      <c r="J5" s="750"/>
      <c r="K5" s="750"/>
      <c r="L5" s="751"/>
      <c r="M5" s="749" t="s">
        <v>235</v>
      </c>
      <c r="N5" s="750"/>
      <c r="O5" s="750"/>
      <c r="P5" s="751"/>
      <c r="Q5" s="749" t="s">
        <v>440</v>
      </c>
      <c r="R5" s="750"/>
      <c r="S5" s="750"/>
      <c r="T5" s="751"/>
    </row>
    <row r="6" spans="2:21" x14ac:dyDescent="0.15">
      <c r="B6" s="341" t="s">
        <v>237</v>
      </c>
      <c r="C6" s="326"/>
      <c r="D6" s="342"/>
      <c r="E6" s="343" t="s">
        <v>241</v>
      </c>
      <c r="F6" s="631" t="s">
        <v>242</v>
      </c>
      <c r="G6" s="345" t="s">
        <v>194</v>
      </c>
      <c r="H6" s="631" t="s">
        <v>128</v>
      </c>
      <c r="I6" s="343" t="s">
        <v>241</v>
      </c>
      <c r="J6" s="631" t="s">
        <v>242</v>
      </c>
      <c r="K6" s="345" t="s">
        <v>194</v>
      </c>
      <c r="L6" s="631" t="s">
        <v>441</v>
      </c>
      <c r="M6" s="343" t="s">
        <v>442</v>
      </c>
      <c r="N6" s="631" t="s">
        <v>242</v>
      </c>
      <c r="O6" s="345" t="s">
        <v>194</v>
      </c>
      <c r="P6" s="631" t="s">
        <v>195</v>
      </c>
      <c r="Q6" s="343" t="s">
        <v>241</v>
      </c>
      <c r="R6" s="631" t="s">
        <v>242</v>
      </c>
      <c r="S6" s="345" t="s">
        <v>194</v>
      </c>
      <c r="T6" s="631" t="s">
        <v>441</v>
      </c>
    </row>
    <row r="7" spans="2:21" x14ac:dyDescent="0.15">
      <c r="B7" s="437" t="s">
        <v>95</v>
      </c>
      <c r="C7" s="320">
        <v>19</v>
      </c>
      <c r="D7" s="317" t="s">
        <v>0</v>
      </c>
      <c r="E7" s="670">
        <v>811</v>
      </c>
      <c r="F7" s="671">
        <v>1239</v>
      </c>
      <c r="G7" s="672">
        <v>991.2</v>
      </c>
      <c r="H7" s="671">
        <v>700752</v>
      </c>
      <c r="I7" s="670">
        <v>426</v>
      </c>
      <c r="J7" s="671">
        <v>712</v>
      </c>
      <c r="K7" s="672">
        <v>547.04999999999995</v>
      </c>
      <c r="L7" s="671">
        <v>1682549</v>
      </c>
      <c r="M7" s="670">
        <v>893</v>
      </c>
      <c r="N7" s="671">
        <v>1327</v>
      </c>
      <c r="O7" s="672">
        <v>1092</v>
      </c>
      <c r="P7" s="671">
        <v>1396929</v>
      </c>
      <c r="Q7" s="670">
        <v>777</v>
      </c>
      <c r="R7" s="671">
        <v>1071</v>
      </c>
      <c r="S7" s="672">
        <v>907.2</v>
      </c>
      <c r="T7" s="673">
        <v>1326204</v>
      </c>
      <c r="U7" s="320"/>
    </row>
    <row r="8" spans="2:21" x14ac:dyDescent="0.15">
      <c r="B8" s="437"/>
      <c r="C8" s="320">
        <v>20</v>
      </c>
      <c r="D8" s="320"/>
      <c r="E8" s="670">
        <v>735</v>
      </c>
      <c r="F8" s="671">
        <v>1208</v>
      </c>
      <c r="G8" s="672">
        <v>982.8</v>
      </c>
      <c r="H8" s="671">
        <v>824280</v>
      </c>
      <c r="I8" s="670">
        <v>450</v>
      </c>
      <c r="J8" s="671">
        <v>767</v>
      </c>
      <c r="K8" s="672">
        <v>599.54999999999995</v>
      </c>
      <c r="L8" s="671">
        <v>1729180</v>
      </c>
      <c r="M8" s="670">
        <v>809</v>
      </c>
      <c r="N8" s="671">
        <v>1313</v>
      </c>
      <c r="O8" s="672">
        <v>1081.5</v>
      </c>
      <c r="P8" s="671">
        <v>1653847</v>
      </c>
      <c r="Q8" s="670">
        <v>704</v>
      </c>
      <c r="R8" s="671">
        <v>1071</v>
      </c>
      <c r="S8" s="672">
        <v>899.85</v>
      </c>
      <c r="T8" s="671">
        <v>1550083</v>
      </c>
      <c r="U8" s="320"/>
    </row>
    <row r="9" spans="2:21" x14ac:dyDescent="0.15">
      <c r="B9" s="341"/>
      <c r="C9" s="326">
        <v>21</v>
      </c>
      <c r="D9" s="326"/>
      <c r="E9" s="674">
        <v>683</v>
      </c>
      <c r="F9" s="675">
        <v>1176</v>
      </c>
      <c r="G9" s="676">
        <v>810</v>
      </c>
      <c r="H9" s="675">
        <v>1039612</v>
      </c>
      <c r="I9" s="674">
        <v>357</v>
      </c>
      <c r="J9" s="675">
        <v>601</v>
      </c>
      <c r="K9" s="676">
        <v>460</v>
      </c>
      <c r="L9" s="675">
        <v>2064928</v>
      </c>
      <c r="M9" s="674">
        <v>714</v>
      </c>
      <c r="N9" s="675">
        <v>1155</v>
      </c>
      <c r="O9" s="676">
        <v>893</v>
      </c>
      <c r="P9" s="675">
        <v>2009785</v>
      </c>
      <c r="Q9" s="674">
        <v>630</v>
      </c>
      <c r="R9" s="675">
        <v>1155</v>
      </c>
      <c r="S9" s="676">
        <v>761</v>
      </c>
      <c r="T9" s="675">
        <v>2062255</v>
      </c>
      <c r="U9" s="320"/>
    </row>
    <row r="10" spans="2:21" x14ac:dyDescent="0.15">
      <c r="B10" s="437">
        <v>22</v>
      </c>
      <c r="C10" s="320">
        <v>4</v>
      </c>
      <c r="D10" s="320"/>
      <c r="E10" s="670">
        <v>735</v>
      </c>
      <c r="F10" s="671">
        <v>893</v>
      </c>
      <c r="G10" s="672">
        <v>801</v>
      </c>
      <c r="H10" s="671">
        <v>95364</v>
      </c>
      <c r="I10" s="670">
        <v>410</v>
      </c>
      <c r="J10" s="671">
        <v>525</v>
      </c>
      <c r="K10" s="672">
        <v>468</v>
      </c>
      <c r="L10" s="671">
        <v>231201</v>
      </c>
      <c r="M10" s="670">
        <v>777</v>
      </c>
      <c r="N10" s="671">
        <v>945</v>
      </c>
      <c r="O10" s="672">
        <v>859</v>
      </c>
      <c r="P10" s="671">
        <v>190100</v>
      </c>
      <c r="Q10" s="670">
        <v>725</v>
      </c>
      <c r="R10" s="671">
        <v>861</v>
      </c>
      <c r="S10" s="672">
        <v>780</v>
      </c>
      <c r="T10" s="671">
        <v>177159</v>
      </c>
      <c r="U10" s="320"/>
    </row>
    <row r="11" spans="2:21" x14ac:dyDescent="0.15">
      <c r="B11" s="437"/>
      <c r="C11" s="320">
        <v>5</v>
      </c>
      <c r="D11" s="320"/>
      <c r="E11" s="670">
        <v>777</v>
      </c>
      <c r="F11" s="671">
        <v>945</v>
      </c>
      <c r="G11" s="672">
        <v>856</v>
      </c>
      <c r="H11" s="671">
        <v>77684</v>
      </c>
      <c r="I11" s="670">
        <v>452</v>
      </c>
      <c r="J11" s="671">
        <v>557</v>
      </c>
      <c r="K11" s="672">
        <v>502</v>
      </c>
      <c r="L11" s="671">
        <v>219345</v>
      </c>
      <c r="M11" s="670">
        <v>830</v>
      </c>
      <c r="N11" s="671">
        <v>998</v>
      </c>
      <c r="O11" s="672">
        <v>901</v>
      </c>
      <c r="P11" s="671">
        <v>149480</v>
      </c>
      <c r="Q11" s="670">
        <v>756</v>
      </c>
      <c r="R11" s="671">
        <v>903</v>
      </c>
      <c r="S11" s="672">
        <v>830</v>
      </c>
      <c r="T11" s="671">
        <v>148808</v>
      </c>
      <c r="U11" s="320"/>
    </row>
    <row r="12" spans="2:21" x14ac:dyDescent="0.15">
      <c r="B12" s="437"/>
      <c r="C12" s="320">
        <v>6</v>
      </c>
      <c r="D12" s="320"/>
      <c r="E12" s="670">
        <v>809</v>
      </c>
      <c r="F12" s="671">
        <v>1008</v>
      </c>
      <c r="G12" s="672">
        <v>930</v>
      </c>
      <c r="H12" s="671">
        <v>69938</v>
      </c>
      <c r="I12" s="670">
        <v>494</v>
      </c>
      <c r="J12" s="671">
        <v>641</v>
      </c>
      <c r="K12" s="672">
        <v>561</v>
      </c>
      <c r="L12" s="671">
        <v>202266</v>
      </c>
      <c r="M12" s="670">
        <v>840</v>
      </c>
      <c r="N12" s="671">
        <v>1103</v>
      </c>
      <c r="O12" s="672">
        <v>981</v>
      </c>
      <c r="P12" s="671">
        <v>157930</v>
      </c>
      <c r="Q12" s="670">
        <v>756</v>
      </c>
      <c r="R12" s="671">
        <v>956</v>
      </c>
      <c r="S12" s="672">
        <v>869</v>
      </c>
      <c r="T12" s="671">
        <v>153413</v>
      </c>
      <c r="U12" s="320"/>
    </row>
    <row r="13" spans="2:21" x14ac:dyDescent="0.15">
      <c r="B13" s="437"/>
      <c r="C13" s="320">
        <v>7</v>
      </c>
      <c r="D13" s="320"/>
      <c r="E13" s="670">
        <v>819</v>
      </c>
      <c r="F13" s="671">
        <v>1040</v>
      </c>
      <c r="G13" s="672">
        <v>937</v>
      </c>
      <c r="H13" s="671">
        <v>59385</v>
      </c>
      <c r="I13" s="670">
        <v>473</v>
      </c>
      <c r="J13" s="671">
        <v>651</v>
      </c>
      <c r="K13" s="672">
        <v>568</v>
      </c>
      <c r="L13" s="671">
        <v>174409</v>
      </c>
      <c r="M13" s="670">
        <v>893</v>
      </c>
      <c r="N13" s="671">
        <v>1113</v>
      </c>
      <c r="O13" s="672">
        <v>1002</v>
      </c>
      <c r="P13" s="671">
        <v>114867</v>
      </c>
      <c r="Q13" s="670">
        <v>704</v>
      </c>
      <c r="R13" s="671">
        <v>977</v>
      </c>
      <c r="S13" s="672">
        <v>814</v>
      </c>
      <c r="T13" s="671">
        <v>110996</v>
      </c>
      <c r="U13" s="320"/>
    </row>
    <row r="14" spans="2:21" x14ac:dyDescent="0.15">
      <c r="B14" s="437"/>
      <c r="C14" s="320">
        <v>8</v>
      </c>
      <c r="D14" s="320"/>
      <c r="E14" s="670">
        <v>787.5</v>
      </c>
      <c r="F14" s="670">
        <v>1029</v>
      </c>
      <c r="G14" s="670">
        <v>915.30871177637459</v>
      </c>
      <c r="H14" s="670">
        <v>65877.899999999994</v>
      </c>
      <c r="I14" s="670">
        <v>441</v>
      </c>
      <c r="J14" s="670">
        <v>588</v>
      </c>
      <c r="K14" s="670">
        <v>502.61387697012344</v>
      </c>
      <c r="L14" s="670">
        <v>171433.2</v>
      </c>
      <c r="M14" s="670">
        <v>871.5</v>
      </c>
      <c r="N14" s="670">
        <v>1081.5</v>
      </c>
      <c r="O14" s="670">
        <v>990.86238275597714</v>
      </c>
      <c r="P14" s="670">
        <v>144006.1</v>
      </c>
      <c r="Q14" s="670">
        <v>661.5</v>
      </c>
      <c r="R14" s="670">
        <v>903</v>
      </c>
      <c r="S14" s="670">
        <v>804.89088777104303</v>
      </c>
      <c r="T14" s="671">
        <v>138721.29999999999</v>
      </c>
      <c r="U14" s="320"/>
    </row>
    <row r="15" spans="2:21" x14ac:dyDescent="0.15">
      <c r="B15" s="437"/>
      <c r="C15" s="320">
        <v>9</v>
      </c>
      <c r="D15" s="320"/>
      <c r="E15" s="670">
        <v>913.5</v>
      </c>
      <c r="F15" s="670">
        <v>1113</v>
      </c>
      <c r="G15" s="670">
        <v>1010.8532767235006</v>
      </c>
      <c r="H15" s="670">
        <v>78477.5</v>
      </c>
      <c r="I15" s="670">
        <v>493.5</v>
      </c>
      <c r="J15" s="670">
        <v>609</v>
      </c>
      <c r="K15" s="670">
        <v>555.53544099879184</v>
      </c>
      <c r="L15" s="670">
        <v>181026.7</v>
      </c>
      <c r="M15" s="670">
        <v>966</v>
      </c>
      <c r="N15" s="670">
        <v>1176</v>
      </c>
      <c r="O15" s="670">
        <v>1086.983609557898</v>
      </c>
      <c r="P15" s="670">
        <v>162522.4</v>
      </c>
      <c r="Q15" s="670">
        <v>808.5</v>
      </c>
      <c r="R15" s="670">
        <v>976.5</v>
      </c>
      <c r="S15" s="670">
        <v>897.06451990327866</v>
      </c>
      <c r="T15" s="671">
        <v>160941.4</v>
      </c>
      <c r="U15" s="320"/>
    </row>
    <row r="16" spans="2:21" x14ac:dyDescent="0.15">
      <c r="B16" s="437"/>
      <c r="C16" s="320">
        <v>10</v>
      </c>
      <c r="D16" s="328"/>
      <c r="E16" s="671">
        <v>766.5</v>
      </c>
      <c r="F16" s="671">
        <v>1029</v>
      </c>
      <c r="G16" s="671">
        <v>912.05833409220543</v>
      </c>
      <c r="H16" s="671">
        <v>79155.400000000009</v>
      </c>
      <c r="I16" s="671">
        <v>441</v>
      </c>
      <c r="J16" s="671">
        <v>577.5</v>
      </c>
      <c r="K16" s="671">
        <v>505.60736489798688</v>
      </c>
      <c r="L16" s="671">
        <v>185332.9</v>
      </c>
      <c r="M16" s="671">
        <v>840</v>
      </c>
      <c r="N16" s="671">
        <v>1113</v>
      </c>
      <c r="O16" s="671">
        <v>964.65946860872668</v>
      </c>
      <c r="P16" s="671">
        <v>159477.80000000002</v>
      </c>
      <c r="Q16" s="671">
        <v>745.5</v>
      </c>
      <c r="R16" s="671">
        <v>924</v>
      </c>
      <c r="S16" s="671">
        <v>855.06199037719523</v>
      </c>
      <c r="T16" s="671">
        <v>157505</v>
      </c>
      <c r="U16" s="320"/>
    </row>
    <row r="17" spans="2:21" x14ac:dyDescent="0.15">
      <c r="B17" s="437"/>
      <c r="C17" s="320">
        <v>11</v>
      </c>
      <c r="D17" s="328"/>
      <c r="E17" s="671">
        <v>756</v>
      </c>
      <c r="F17" s="671">
        <v>913.5</v>
      </c>
      <c r="G17" s="671">
        <v>848.83348806024026</v>
      </c>
      <c r="H17" s="671">
        <v>110700.19999999998</v>
      </c>
      <c r="I17" s="671">
        <v>409.5</v>
      </c>
      <c r="J17" s="671">
        <v>546</v>
      </c>
      <c r="K17" s="671">
        <v>472.62968448905633</v>
      </c>
      <c r="L17" s="671">
        <v>232303.6</v>
      </c>
      <c r="M17" s="671">
        <v>798</v>
      </c>
      <c r="N17" s="671">
        <v>945</v>
      </c>
      <c r="O17" s="671">
        <v>890.44696251815378</v>
      </c>
      <c r="P17" s="671">
        <v>217470.99999999997</v>
      </c>
      <c r="Q17" s="671">
        <v>745.5</v>
      </c>
      <c r="R17" s="671">
        <v>945</v>
      </c>
      <c r="S17" s="671">
        <v>844.46867324983782</v>
      </c>
      <c r="T17" s="677">
        <v>206254.90000000002</v>
      </c>
      <c r="U17" s="320"/>
    </row>
    <row r="18" spans="2:21" x14ac:dyDescent="0.15">
      <c r="B18" s="341"/>
      <c r="C18" s="326">
        <v>12</v>
      </c>
      <c r="D18" s="342"/>
      <c r="E18" s="675">
        <v>819</v>
      </c>
      <c r="F18" s="675">
        <v>1228.5</v>
      </c>
      <c r="G18" s="675">
        <v>929.14614101027803</v>
      </c>
      <c r="H18" s="675">
        <v>84498.1</v>
      </c>
      <c r="I18" s="675">
        <v>420</v>
      </c>
      <c r="J18" s="675">
        <v>525</v>
      </c>
      <c r="K18" s="675">
        <v>467.58869902190702</v>
      </c>
      <c r="L18" s="675">
        <v>207269.7</v>
      </c>
      <c r="M18" s="675">
        <v>861</v>
      </c>
      <c r="N18" s="675">
        <v>1207.5</v>
      </c>
      <c r="O18" s="675">
        <v>1005.9510291180552</v>
      </c>
      <c r="P18" s="675">
        <v>209426.49999999997</v>
      </c>
      <c r="Q18" s="675">
        <v>819</v>
      </c>
      <c r="R18" s="675">
        <v>1123.5</v>
      </c>
      <c r="S18" s="675">
        <v>923.35716167843282</v>
      </c>
      <c r="T18" s="678">
        <v>181748.00000000003</v>
      </c>
      <c r="U18" s="320"/>
    </row>
    <row r="19" spans="2:21" ht="12.75" customHeight="1" x14ac:dyDescent="0.15">
      <c r="B19" s="411"/>
      <c r="C19" s="522">
        <v>40513</v>
      </c>
      <c r="E19" s="670">
        <v>840</v>
      </c>
      <c r="F19" s="671">
        <v>913.5</v>
      </c>
      <c r="G19" s="672">
        <v>872.56191446028515</v>
      </c>
      <c r="H19" s="671">
        <v>2788.1</v>
      </c>
      <c r="I19" s="670">
        <v>462</v>
      </c>
      <c r="J19" s="671">
        <v>525</v>
      </c>
      <c r="K19" s="672">
        <v>486.6221534952831</v>
      </c>
      <c r="L19" s="670">
        <v>8535.2000000000007</v>
      </c>
      <c r="M19" s="670">
        <v>861</v>
      </c>
      <c r="N19" s="671">
        <v>945</v>
      </c>
      <c r="O19" s="672">
        <v>902.11503416856488</v>
      </c>
      <c r="P19" s="671">
        <v>8666.4</v>
      </c>
      <c r="Q19" s="670">
        <v>840</v>
      </c>
      <c r="R19" s="671">
        <v>924</v>
      </c>
      <c r="S19" s="672">
        <v>877.32670830967277</v>
      </c>
      <c r="T19" s="671">
        <v>7610.6</v>
      </c>
      <c r="U19" s="320"/>
    </row>
    <row r="20" spans="2:21" ht="11.1" customHeight="1" x14ac:dyDescent="0.15">
      <c r="B20" s="437"/>
      <c r="C20" s="522">
        <v>40514</v>
      </c>
      <c r="D20" s="317" t="s">
        <v>97</v>
      </c>
      <c r="E20" s="352">
        <v>840</v>
      </c>
      <c r="F20" s="583">
        <v>913.5</v>
      </c>
      <c r="G20" s="584">
        <v>877.26965648854957</v>
      </c>
      <c r="H20" s="671">
        <v>2180.1</v>
      </c>
      <c r="I20" s="670">
        <v>462</v>
      </c>
      <c r="J20" s="671">
        <v>525</v>
      </c>
      <c r="K20" s="672">
        <v>487.68730003554913</v>
      </c>
      <c r="L20" s="671">
        <v>6035.8</v>
      </c>
      <c r="M20" s="679">
        <v>861</v>
      </c>
      <c r="N20" s="680">
        <v>966</v>
      </c>
      <c r="O20" s="681">
        <v>911.39504716981139</v>
      </c>
      <c r="P20" s="671">
        <v>4826.7</v>
      </c>
      <c r="Q20" s="352">
        <v>840</v>
      </c>
      <c r="R20" s="583">
        <v>924</v>
      </c>
      <c r="S20" s="584">
        <v>888.57479909907408</v>
      </c>
      <c r="T20" s="671">
        <v>4333</v>
      </c>
      <c r="U20" s="320"/>
    </row>
    <row r="21" spans="2:21" ht="11.1" customHeight="1" x14ac:dyDescent="0.15">
      <c r="B21" s="437"/>
      <c r="C21" s="522">
        <v>40515</v>
      </c>
      <c r="D21" s="317" t="s">
        <v>97</v>
      </c>
      <c r="E21" s="352">
        <v>819</v>
      </c>
      <c r="F21" s="583">
        <v>914.13000000000011</v>
      </c>
      <c r="G21" s="584">
        <v>890.8666265371055</v>
      </c>
      <c r="H21" s="671">
        <v>1509.7</v>
      </c>
      <c r="I21" s="670">
        <v>451.5</v>
      </c>
      <c r="J21" s="671">
        <v>525</v>
      </c>
      <c r="K21" s="672">
        <v>480.03941663381954</v>
      </c>
      <c r="L21" s="671">
        <v>9073.7000000000007</v>
      </c>
      <c r="M21" s="670">
        <v>861</v>
      </c>
      <c r="N21" s="671">
        <v>976.5</v>
      </c>
      <c r="O21" s="672">
        <v>916.35256052660941</v>
      </c>
      <c r="P21" s="671">
        <v>3619.1</v>
      </c>
      <c r="Q21" s="670">
        <v>819</v>
      </c>
      <c r="R21" s="671">
        <v>924</v>
      </c>
      <c r="S21" s="672">
        <v>880.29473370725168</v>
      </c>
      <c r="T21" s="671">
        <v>4131.7</v>
      </c>
      <c r="U21" s="320"/>
    </row>
    <row r="22" spans="2:21" ht="11.1" customHeight="1" x14ac:dyDescent="0.15">
      <c r="B22" s="437"/>
      <c r="C22" s="522">
        <v>40518</v>
      </c>
      <c r="D22" s="317" t="s">
        <v>97</v>
      </c>
      <c r="E22" s="670">
        <v>819</v>
      </c>
      <c r="F22" s="671">
        <v>924</v>
      </c>
      <c r="G22" s="672">
        <v>889.63397990591795</v>
      </c>
      <c r="H22" s="671">
        <v>12670.3</v>
      </c>
      <c r="I22" s="679">
        <v>441</v>
      </c>
      <c r="J22" s="680">
        <v>483</v>
      </c>
      <c r="K22" s="681">
        <v>466.39789494393057</v>
      </c>
      <c r="L22" s="671">
        <v>18102.8</v>
      </c>
      <c r="M22" s="670">
        <v>861</v>
      </c>
      <c r="N22" s="671">
        <v>976.5</v>
      </c>
      <c r="O22" s="672">
        <v>932.26293540750692</v>
      </c>
      <c r="P22" s="671">
        <v>27762.6</v>
      </c>
      <c r="Q22" s="670">
        <v>840</v>
      </c>
      <c r="R22" s="671">
        <v>924</v>
      </c>
      <c r="S22" s="672">
        <v>879.57948138606764</v>
      </c>
      <c r="T22" s="671">
        <v>20286.400000000001</v>
      </c>
      <c r="U22" s="320"/>
    </row>
    <row r="23" spans="2:21" ht="11.1" customHeight="1" x14ac:dyDescent="0.15">
      <c r="B23" s="437"/>
      <c r="C23" s="522">
        <v>40519</v>
      </c>
      <c r="D23" s="317" t="s">
        <v>97</v>
      </c>
      <c r="E23" s="670">
        <v>819</v>
      </c>
      <c r="F23" s="671">
        <v>945</v>
      </c>
      <c r="G23" s="672">
        <v>895.76102128649529</v>
      </c>
      <c r="H23" s="671">
        <v>1560.9</v>
      </c>
      <c r="I23" s="679">
        <v>430.5</v>
      </c>
      <c r="J23" s="680">
        <v>493.5</v>
      </c>
      <c r="K23" s="681">
        <v>462.5085867873816</v>
      </c>
      <c r="L23" s="671">
        <v>5986.4</v>
      </c>
      <c r="M23" s="679">
        <v>882</v>
      </c>
      <c r="N23" s="679">
        <v>976.5</v>
      </c>
      <c r="O23" s="679">
        <v>931.99066874028017</v>
      </c>
      <c r="P23" s="671">
        <v>6343.4</v>
      </c>
      <c r="Q23" s="670">
        <v>840</v>
      </c>
      <c r="R23" s="671">
        <v>924</v>
      </c>
      <c r="S23" s="672">
        <v>884.53386960203215</v>
      </c>
      <c r="T23" s="671">
        <v>4908.7</v>
      </c>
      <c r="U23" s="320"/>
    </row>
    <row r="24" spans="2:21" ht="11.1" customHeight="1" x14ac:dyDescent="0.15">
      <c r="B24" s="437"/>
      <c r="C24" s="522">
        <v>40520</v>
      </c>
      <c r="D24" s="317" t="s">
        <v>97</v>
      </c>
      <c r="E24" s="670">
        <v>819</v>
      </c>
      <c r="F24" s="671">
        <v>945</v>
      </c>
      <c r="G24" s="672">
        <v>882.05272198731484</v>
      </c>
      <c r="H24" s="682">
        <v>1166.7</v>
      </c>
      <c r="I24" s="670">
        <v>430.5</v>
      </c>
      <c r="J24" s="671">
        <v>493.5</v>
      </c>
      <c r="K24" s="672">
        <v>462.57086016279919</v>
      </c>
      <c r="L24" s="682">
        <v>3585.2</v>
      </c>
      <c r="M24" s="670">
        <v>861</v>
      </c>
      <c r="N24" s="671">
        <v>966</v>
      </c>
      <c r="O24" s="672">
        <v>917.66233183856514</v>
      </c>
      <c r="P24" s="682">
        <v>3934.8</v>
      </c>
      <c r="Q24" s="679">
        <v>840</v>
      </c>
      <c r="R24" s="680">
        <v>924</v>
      </c>
      <c r="S24" s="681">
        <v>878.59645064805602</v>
      </c>
      <c r="T24" s="682">
        <v>3456.8</v>
      </c>
      <c r="U24" s="320"/>
    </row>
    <row r="25" spans="2:21" ht="11.1" customHeight="1" x14ac:dyDescent="0.15">
      <c r="B25" s="437"/>
      <c r="C25" s="522">
        <v>40521</v>
      </c>
      <c r="D25" s="317" t="s">
        <v>97</v>
      </c>
      <c r="E25" s="679">
        <v>819</v>
      </c>
      <c r="F25" s="680">
        <v>903</v>
      </c>
      <c r="G25" s="681">
        <v>874.96178318931652</v>
      </c>
      <c r="H25" s="682">
        <v>3495.4</v>
      </c>
      <c r="I25" s="679">
        <v>430.5</v>
      </c>
      <c r="J25" s="680">
        <v>493.5</v>
      </c>
      <c r="K25" s="681">
        <v>462.31381793245328</v>
      </c>
      <c r="L25" s="682">
        <v>10771</v>
      </c>
      <c r="M25" s="670">
        <v>861</v>
      </c>
      <c r="N25" s="671">
        <v>945</v>
      </c>
      <c r="O25" s="672">
        <v>911.56624710168933</v>
      </c>
      <c r="P25" s="682">
        <v>7573.4</v>
      </c>
      <c r="Q25" s="679">
        <v>840</v>
      </c>
      <c r="R25" s="680">
        <v>913.5</v>
      </c>
      <c r="S25" s="681">
        <v>877.06951844262312</v>
      </c>
      <c r="T25" s="682">
        <v>7014.6</v>
      </c>
      <c r="U25" s="320"/>
    </row>
    <row r="26" spans="2:21" ht="11.1" customHeight="1" x14ac:dyDescent="0.15">
      <c r="B26" s="437"/>
      <c r="C26" s="522">
        <v>40522</v>
      </c>
      <c r="D26" s="317" t="s">
        <v>97</v>
      </c>
      <c r="E26" s="670">
        <v>819</v>
      </c>
      <c r="F26" s="671">
        <v>903</v>
      </c>
      <c r="G26" s="672">
        <v>865.50330760749728</v>
      </c>
      <c r="H26" s="682">
        <v>963.4</v>
      </c>
      <c r="I26" s="679">
        <v>430.5</v>
      </c>
      <c r="J26" s="680">
        <v>493.5</v>
      </c>
      <c r="K26" s="681">
        <v>461.40481327475294</v>
      </c>
      <c r="L26" s="682">
        <v>3328.6</v>
      </c>
      <c r="M26" s="670">
        <v>861</v>
      </c>
      <c r="N26" s="671">
        <v>934.5</v>
      </c>
      <c r="O26" s="672">
        <v>905.85954253037892</v>
      </c>
      <c r="P26" s="682">
        <v>3469.4</v>
      </c>
      <c r="Q26" s="670">
        <v>840</v>
      </c>
      <c r="R26" s="671">
        <v>913.5</v>
      </c>
      <c r="S26" s="672">
        <v>870.6654734604848</v>
      </c>
      <c r="T26" s="682">
        <v>2568.5</v>
      </c>
      <c r="U26" s="320"/>
    </row>
    <row r="27" spans="2:21" ht="11.1" customHeight="1" x14ac:dyDescent="0.15">
      <c r="B27" s="437"/>
      <c r="C27" s="522">
        <v>40525</v>
      </c>
      <c r="D27" s="317" t="s">
        <v>97</v>
      </c>
      <c r="E27" s="670">
        <v>861</v>
      </c>
      <c r="F27" s="671">
        <v>945</v>
      </c>
      <c r="G27" s="672">
        <v>902.8906172489543</v>
      </c>
      <c r="H27" s="682">
        <v>12067.4</v>
      </c>
      <c r="I27" s="670">
        <v>420</v>
      </c>
      <c r="J27" s="671">
        <v>483</v>
      </c>
      <c r="K27" s="672">
        <v>453.42837795765882</v>
      </c>
      <c r="L27" s="682">
        <v>25123.9</v>
      </c>
      <c r="M27" s="670">
        <v>861</v>
      </c>
      <c r="N27" s="671">
        <v>966</v>
      </c>
      <c r="O27" s="672">
        <v>912.74087042153405</v>
      </c>
      <c r="P27" s="682">
        <v>19382.900000000001</v>
      </c>
      <c r="Q27" s="670">
        <v>840</v>
      </c>
      <c r="R27" s="671">
        <v>924</v>
      </c>
      <c r="S27" s="672">
        <v>885.65902932738209</v>
      </c>
      <c r="T27" s="682">
        <v>21097</v>
      </c>
      <c r="U27" s="320"/>
    </row>
    <row r="28" spans="2:21" ht="11.1" customHeight="1" x14ac:dyDescent="0.15">
      <c r="B28" s="437"/>
      <c r="C28" s="522">
        <v>40526</v>
      </c>
      <c r="D28" s="317" t="s">
        <v>97</v>
      </c>
      <c r="E28" s="683">
        <v>861</v>
      </c>
      <c r="F28" s="682">
        <v>945</v>
      </c>
      <c r="G28" s="684">
        <v>902.945683802134</v>
      </c>
      <c r="H28" s="682">
        <v>1736.4</v>
      </c>
      <c r="I28" s="683">
        <v>420</v>
      </c>
      <c r="J28" s="682">
        <v>504</v>
      </c>
      <c r="K28" s="684">
        <v>457.72672601149179</v>
      </c>
      <c r="L28" s="682">
        <v>4803.8999999999996</v>
      </c>
      <c r="M28" s="683">
        <v>871.5</v>
      </c>
      <c r="N28" s="682">
        <v>966</v>
      </c>
      <c r="O28" s="684">
        <v>915.30246165322399</v>
      </c>
      <c r="P28" s="682">
        <v>8286.5</v>
      </c>
      <c r="Q28" s="683">
        <v>840</v>
      </c>
      <c r="R28" s="682">
        <v>945</v>
      </c>
      <c r="S28" s="684">
        <v>894.70316938673204</v>
      </c>
      <c r="T28" s="682">
        <v>3054.5</v>
      </c>
      <c r="U28" s="320"/>
    </row>
    <row r="29" spans="2:21" ht="11.1" customHeight="1" x14ac:dyDescent="0.15">
      <c r="B29" s="437"/>
      <c r="C29" s="522">
        <v>40527</v>
      </c>
      <c r="D29" s="317" t="s">
        <v>97</v>
      </c>
      <c r="E29" s="683">
        <v>882</v>
      </c>
      <c r="F29" s="682">
        <v>987</v>
      </c>
      <c r="G29" s="684">
        <v>915.05389007851545</v>
      </c>
      <c r="H29" s="682">
        <v>2338.8000000000002</v>
      </c>
      <c r="I29" s="683">
        <v>441</v>
      </c>
      <c r="J29" s="682">
        <v>514.5</v>
      </c>
      <c r="K29" s="684">
        <v>465.50705502922784</v>
      </c>
      <c r="L29" s="682">
        <v>8109.9</v>
      </c>
      <c r="M29" s="683">
        <v>892.5</v>
      </c>
      <c r="N29" s="682">
        <v>997.5</v>
      </c>
      <c r="O29" s="684">
        <v>933.54356572785434</v>
      </c>
      <c r="P29" s="682">
        <v>4872</v>
      </c>
      <c r="Q29" s="683">
        <v>861</v>
      </c>
      <c r="R29" s="682">
        <v>945</v>
      </c>
      <c r="S29" s="684">
        <v>896.28713674982419</v>
      </c>
      <c r="T29" s="682">
        <v>5856.1</v>
      </c>
      <c r="U29" s="320"/>
    </row>
    <row r="30" spans="2:21" ht="11.1" customHeight="1" x14ac:dyDescent="0.15">
      <c r="B30" s="437"/>
      <c r="C30" s="522">
        <v>40528</v>
      </c>
      <c r="D30" s="317" t="s">
        <v>97</v>
      </c>
      <c r="E30" s="685">
        <v>882</v>
      </c>
      <c r="F30" s="686">
        <v>966</v>
      </c>
      <c r="G30" s="687">
        <v>919.95353159851311</v>
      </c>
      <c r="H30" s="682">
        <v>5082.2</v>
      </c>
      <c r="I30" s="688">
        <v>430.5</v>
      </c>
      <c r="J30" s="689">
        <v>504</v>
      </c>
      <c r="K30" s="690">
        <v>458.39407744874717</v>
      </c>
      <c r="L30" s="682">
        <v>5328.8</v>
      </c>
      <c r="M30" s="685">
        <v>892.5</v>
      </c>
      <c r="N30" s="686">
        <v>992.04</v>
      </c>
      <c r="O30" s="687">
        <v>942.63604344149007</v>
      </c>
      <c r="P30" s="682">
        <v>11289.4</v>
      </c>
      <c r="Q30" s="685">
        <v>861</v>
      </c>
      <c r="R30" s="686">
        <v>945</v>
      </c>
      <c r="S30" s="687">
        <v>904.57301672962751</v>
      </c>
      <c r="T30" s="682">
        <v>12560.2</v>
      </c>
      <c r="U30" s="320"/>
    </row>
    <row r="31" spans="2:21" ht="11.1" customHeight="1" x14ac:dyDescent="0.15">
      <c r="B31" s="437"/>
      <c r="C31" s="522">
        <v>40529</v>
      </c>
      <c r="D31" s="317" t="s">
        <v>97</v>
      </c>
      <c r="E31" s="683">
        <v>871.5</v>
      </c>
      <c r="F31" s="682">
        <v>966</v>
      </c>
      <c r="G31" s="684">
        <v>926.82008295886624</v>
      </c>
      <c r="H31" s="682">
        <v>1650.3</v>
      </c>
      <c r="I31" s="688">
        <v>420</v>
      </c>
      <c r="J31" s="689">
        <v>493.5</v>
      </c>
      <c r="K31" s="690">
        <v>460.50383476856825</v>
      </c>
      <c r="L31" s="682">
        <v>2859</v>
      </c>
      <c r="M31" s="688">
        <v>882</v>
      </c>
      <c r="N31" s="688">
        <v>975.97500000000002</v>
      </c>
      <c r="O31" s="688">
        <v>937.71909518213863</v>
      </c>
      <c r="P31" s="682">
        <v>4250.8999999999996</v>
      </c>
      <c r="Q31" s="683">
        <v>840</v>
      </c>
      <c r="R31" s="682">
        <v>945</v>
      </c>
      <c r="S31" s="684">
        <v>900.21037338369911</v>
      </c>
      <c r="T31" s="682">
        <v>5528.6</v>
      </c>
      <c r="U31" s="320"/>
    </row>
    <row r="32" spans="2:21" ht="11.1" customHeight="1" x14ac:dyDescent="0.15">
      <c r="B32" s="437"/>
      <c r="C32" s="522">
        <v>40532</v>
      </c>
      <c r="D32" s="317" t="s">
        <v>97</v>
      </c>
      <c r="E32" s="688">
        <v>926.83500000000004</v>
      </c>
      <c r="F32" s="689">
        <v>1134</v>
      </c>
      <c r="G32" s="690">
        <v>1006.2036144578313</v>
      </c>
      <c r="H32" s="682">
        <v>6421.5</v>
      </c>
      <c r="I32" s="688">
        <v>430.5</v>
      </c>
      <c r="J32" s="689">
        <v>493.5</v>
      </c>
      <c r="K32" s="690">
        <v>460.40601120733584</v>
      </c>
      <c r="L32" s="682">
        <v>13401.1</v>
      </c>
      <c r="M32" s="688">
        <v>945</v>
      </c>
      <c r="N32" s="689">
        <v>1134</v>
      </c>
      <c r="O32" s="690">
        <v>1005.2098424529901</v>
      </c>
      <c r="P32" s="682">
        <v>23888.7</v>
      </c>
      <c r="Q32" s="683">
        <v>924</v>
      </c>
      <c r="R32" s="682">
        <v>1050</v>
      </c>
      <c r="S32" s="684">
        <v>963.34526871531091</v>
      </c>
      <c r="T32" s="682">
        <v>12336</v>
      </c>
      <c r="U32" s="320"/>
    </row>
    <row r="33" spans="1:21" ht="11.1" customHeight="1" x14ac:dyDescent="0.15">
      <c r="B33" s="437"/>
      <c r="C33" s="522">
        <v>40533</v>
      </c>
      <c r="D33" s="317" t="s">
        <v>97</v>
      </c>
      <c r="E33" s="683">
        <v>934.5</v>
      </c>
      <c r="F33" s="682">
        <v>1155</v>
      </c>
      <c r="G33" s="684">
        <v>1035.058979808714</v>
      </c>
      <c r="H33" s="682">
        <v>3013</v>
      </c>
      <c r="I33" s="683">
        <v>441</v>
      </c>
      <c r="J33" s="682">
        <v>493.5</v>
      </c>
      <c r="K33" s="684">
        <v>470.94981157058459</v>
      </c>
      <c r="L33" s="682">
        <v>5581.6</v>
      </c>
      <c r="M33" s="688">
        <v>976.5</v>
      </c>
      <c r="N33" s="689">
        <v>1155</v>
      </c>
      <c r="O33" s="690">
        <v>1040.8878023913242</v>
      </c>
      <c r="P33" s="682">
        <v>10685.3</v>
      </c>
      <c r="Q33" s="683">
        <v>934.5</v>
      </c>
      <c r="R33" s="682">
        <v>1123.5</v>
      </c>
      <c r="S33" s="684">
        <v>996.62500000000011</v>
      </c>
      <c r="T33" s="682">
        <v>4099.7</v>
      </c>
      <c r="U33" s="320"/>
    </row>
    <row r="34" spans="1:21" ht="11.1" customHeight="1" x14ac:dyDescent="0.15">
      <c r="B34" s="437"/>
      <c r="C34" s="522">
        <v>40534</v>
      </c>
      <c r="D34" s="317" t="s">
        <v>97</v>
      </c>
      <c r="E34" s="688">
        <v>945</v>
      </c>
      <c r="F34" s="689">
        <v>1155</v>
      </c>
      <c r="G34" s="690">
        <v>1050.3030788967287</v>
      </c>
      <c r="H34" s="682">
        <v>5155.5</v>
      </c>
      <c r="I34" s="683">
        <v>451.5</v>
      </c>
      <c r="J34" s="682">
        <v>504</v>
      </c>
      <c r="K34" s="684">
        <v>472.92071143269419</v>
      </c>
      <c r="L34" s="682">
        <v>11247.5</v>
      </c>
      <c r="M34" s="683">
        <v>976.5</v>
      </c>
      <c r="N34" s="682">
        <v>1155</v>
      </c>
      <c r="O34" s="684">
        <v>1078.8929735089962</v>
      </c>
      <c r="P34" s="682">
        <v>12574</v>
      </c>
      <c r="Q34" s="683">
        <v>945</v>
      </c>
      <c r="R34" s="682">
        <v>1123.5</v>
      </c>
      <c r="S34" s="684">
        <v>1019.1784808237575</v>
      </c>
      <c r="T34" s="682">
        <v>11626.8</v>
      </c>
      <c r="U34" s="320"/>
    </row>
    <row r="35" spans="1:21" ht="11.1" customHeight="1" x14ac:dyDescent="0.15">
      <c r="B35" s="437"/>
      <c r="C35" s="522">
        <v>40536</v>
      </c>
      <c r="D35" s="317" t="s">
        <v>97</v>
      </c>
      <c r="E35" s="683">
        <v>976.5</v>
      </c>
      <c r="F35" s="682">
        <v>1155</v>
      </c>
      <c r="G35" s="684">
        <v>1086.75</v>
      </c>
      <c r="H35" s="682">
        <v>4331.1000000000004</v>
      </c>
      <c r="I35" s="685">
        <v>451.5</v>
      </c>
      <c r="J35" s="686">
        <v>504</v>
      </c>
      <c r="K35" s="687">
        <v>473.68116871626972</v>
      </c>
      <c r="L35" s="682">
        <v>15056.7</v>
      </c>
      <c r="M35" s="688">
        <v>987</v>
      </c>
      <c r="N35" s="689">
        <v>1155</v>
      </c>
      <c r="O35" s="690">
        <v>1103.3740799158786</v>
      </c>
      <c r="P35" s="682">
        <v>12202.9</v>
      </c>
      <c r="Q35" s="685">
        <v>956.13000000000011</v>
      </c>
      <c r="R35" s="686">
        <v>1123.5</v>
      </c>
      <c r="S35" s="687">
        <v>1051.7900676466761</v>
      </c>
      <c r="T35" s="682">
        <v>12408.1</v>
      </c>
      <c r="U35" s="320"/>
    </row>
    <row r="36" spans="1:21" ht="11.1" customHeight="1" x14ac:dyDescent="0.15">
      <c r="B36" s="437"/>
      <c r="C36" s="522">
        <v>40539</v>
      </c>
      <c r="D36" s="317" t="s">
        <v>97</v>
      </c>
      <c r="E36" s="683">
        <v>997.5</v>
      </c>
      <c r="F36" s="682">
        <v>1155</v>
      </c>
      <c r="G36" s="684">
        <v>1102.3426046269822</v>
      </c>
      <c r="H36" s="682">
        <v>7115.6</v>
      </c>
      <c r="I36" s="688">
        <v>441</v>
      </c>
      <c r="J36" s="689">
        <v>504</v>
      </c>
      <c r="K36" s="690">
        <v>473.54901792673394</v>
      </c>
      <c r="L36" s="682">
        <v>22779.1</v>
      </c>
      <c r="M36" s="688">
        <v>966</v>
      </c>
      <c r="N36" s="689">
        <v>1207.5</v>
      </c>
      <c r="O36" s="690">
        <v>1103.8033608640412</v>
      </c>
      <c r="P36" s="682">
        <v>14110.5</v>
      </c>
      <c r="Q36" s="688">
        <v>945</v>
      </c>
      <c r="R36" s="689">
        <v>1102.5</v>
      </c>
      <c r="S36" s="690">
        <v>1033.1139785653234</v>
      </c>
      <c r="T36" s="682">
        <v>16376.1</v>
      </c>
      <c r="U36" s="320"/>
    </row>
    <row r="37" spans="1:21" ht="11.1" customHeight="1" x14ac:dyDescent="0.15">
      <c r="B37" s="437"/>
      <c r="C37" s="522">
        <v>40540</v>
      </c>
      <c r="D37" s="320" t="s">
        <v>97</v>
      </c>
      <c r="E37" s="685">
        <v>1018.5</v>
      </c>
      <c r="F37" s="686">
        <v>1207.5</v>
      </c>
      <c r="G37" s="687">
        <v>1121.6962129527992</v>
      </c>
      <c r="H37" s="682">
        <v>5281.4</v>
      </c>
      <c r="I37" s="683">
        <v>441</v>
      </c>
      <c r="J37" s="682">
        <v>514.5</v>
      </c>
      <c r="K37" s="684">
        <v>473.82302133905392</v>
      </c>
      <c r="L37" s="682">
        <v>13497.6</v>
      </c>
      <c r="M37" s="683">
        <v>976.5</v>
      </c>
      <c r="N37" s="682">
        <v>1207.5</v>
      </c>
      <c r="O37" s="684">
        <v>1111.7884716616952</v>
      </c>
      <c r="P37" s="682">
        <v>12502.3</v>
      </c>
      <c r="Q37" s="685">
        <v>945</v>
      </c>
      <c r="R37" s="686">
        <v>1102.5</v>
      </c>
      <c r="S37" s="687">
        <v>1025.3894060779664</v>
      </c>
      <c r="T37" s="682">
        <v>12518.4</v>
      </c>
      <c r="U37" s="320"/>
    </row>
    <row r="38" spans="1:21" ht="11.25" customHeight="1" x14ac:dyDescent="0.15">
      <c r="A38" s="328"/>
      <c r="B38" s="341"/>
      <c r="C38" s="523">
        <v>40541</v>
      </c>
      <c r="D38" s="342"/>
      <c r="E38" s="377">
        <v>1018.5</v>
      </c>
      <c r="F38" s="377">
        <v>1228.5</v>
      </c>
      <c r="G38" s="377">
        <v>1122.7828287433888</v>
      </c>
      <c r="H38" s="377">
        <v>3970.3</v>
      </c>
      <c r="I38" s="691">
        <v>451.5</v>
      </c>
      <c r="J38" s="691">
        <v>525</v>
      </c>
      <c r="K38" s="691">
        <v>482.03951759708747</v>
      </c>
      <c r="L38" s="691">
        <v>14061.9</v>
      </c>
      <c r="M38" s="691">
        <v>1008</v>
      </c>
      <c r="N38" s="691">
        <v>1207.5</v>
      </c>
      <c r="O38" s="691">
        <v>1114.5639575740736</v>
      </c>
      <c r="P38" s="377">
        <v>9185.2999999999993</v>
      </c>
      <c r="Q38" s="377">
        <v>966.31499999999994</v>
      </c>
      <c r="R38" s="377">
        <v>1102.5</v>
      </c>
      <c r="S38" s="377">
        <v>1029.2946891191709</v>
      </c>
      <c r="T38" s="377">
        <v>9976.2000000000007</v>
      </c>
      <c r="U38" s="320"/>
    </row>
    <row r="39" spans="1:21" ht="12.75" customHeight="1" x14ac:dyDescent="0.15">
      <c r="B39" s="317" t="s">
        <v>443</v>
      </c>
      <c r="C39" s="317" t="s">
        <v>354</v>
      </c>
    </row>
    <row r="40" spans="1:21" ht="12.75" customHeight="1" x14ac:dyDescent="0.15">
      <c r="B40" s="403" t="s">
        <v>1</v>
      </c>
      <c r="C40" s="317" t="s">
        <v>137</v>
      </c>
    </row>
    <row r="41" spans="1:21" x14ac:dyDescent="0.15">
      <c r="B41" s="403"/>
    </row>
  </sheetData>
  <mergeCells count="5">
    <mergeCell ref="C5:D5"/>
    <mergeCell ref="E5:H5"/>
    <mergeCell ref="I5:L5"/>
    <mergeCell ref="M5:P5"/>
    <mergeCell ref="Q5:T5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2:Q38"/>
  <sheetViews>
    <sheetView zoomScale="75" workbookViewId="0"/>
  </sheetViews>
  <sheetFormatPr defaultColWidth="7.5" defaultRowHeight="12" x14ac:dyDescent="0.15"/>
  <cols>
    <col min="1" max="1" width="1" style="317" customWidth="1"/>
    <col min="2" max="2" width="3.75" style="317" customWidth="1"/>
    <col min="3" max="3" width="8.625" style="317" customWidth="1"/>
    <col min="4" max="4" width="2.5" style="317" customWidth="1"/>
    <col min="5" max="5" width="7.125" style="317" customWidth="1"/>
    <col min="6" max="7" width="7.625" style="317" customWidth="1"/>
    <col min="8" max="8" width="9.125" style="317" customWidth="1"/>
    <col min="9" max="9" width="7.25" style="317" customWidth="1"/>
    <col min="10" max="11" width="7.625" style="317" customWidth="1"/>
    <col min="12" max="12" width="9.125" style="317" customWidth="1"/>
    <col min="13" max="13" width="7.25" style="317" customWidth="1"/>
    <col min="14" max="15" width="7.625" style="317" customWidth="1"/>
    <col min="16" max="16" width="9.125" style="317" customWidth="1"/>
    <col min="17" max="16384" width="7.5" style="317"/>
  </cols>
  <sheetData>
    <row r="2" spans="2:16" x14ac:dyDescent="0.15">
      <c r="B2" s="317" t="s">
        <v>244</v>
      </c>
    </row>
    <row r="3" spans="2:16" x14ac:dyDescent="0.15">
      <c r="P3" s="378" t="s">
        <v>245</v>
      </c>
    </row>
    <row r="4" spans="2:16" ht="6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</row>
    <row r="5" spans="2:16" x14ac:dyDescent="0.15">
      <c r="B5" s="379"/>
      <c r="C5" s="596" t="s">
        <v>118</v>
      </c>
      <c r="D5" s="598"/>
      <c r="E5" s="749" t="s">
        <v>246</v>
      </c>
      <c r="F5" s="750"/>
      <c r="G5" s="750"/>
      <c r="H5" s="751"/>
      <c r="I5" s="749" t="s">
        <v>444</v>
      </c>
      <c r="J5" s="750"/>
      <c r="K5" s="750"/>
      <c r="L5" s="751"/>
      <c r="M5" s="749" t="s">
        <v>248</v>
      </c>
      <c r="N5" s="750"/>
      <c r="O5" s="750"/>
      <c r="P5" s="751"/>
    </row>
    <row r="6" spans="2:16" x14ac:dyDescent="0.15">
      <c r="B6" s="341" t="s">
        <v>237</v>
      </c>
      <c r="C6" s="326"/>
      <c r="D6" s="342"/>
      <c r="E6" s="596" t="s">
        <v>241</v>
      </c>
      <c r="F6" s="631" t="s">
        <v>242</v>
      </c>
      <c r="G6" s="597" t="s">
        <v>194</v>
      </c>
      <c r="H6" s="631" t="s">
        <v>240</v>
      </c>
      <c r="I6" s="596" t="s">
        <v>241</v>
      </c>
      <c r="J6" s="631" t="s">
        <v>242</v>
      </c>
      <c r="K6" s="692" t="s">
        <v>194</v>
      </c>
      <c r="L6" s="631" t="s">
        <v>240</v>
      </c>
      <c r="M6" s="596" t="s">
        <v>241</v>
      </c>
      <c r="N6" s="631" t="s">
        <v>242</v>
      </c>
      <c r="O6" s="692" t="s">
        <v>194</v>
      </c>
      <c r="P6" s="631" t="s">
        <v>195</v>
      </c>
    </row>
    <row r="7" spans="2:16" x14ac:dyDescent="0.15">
      <c r="B7" s="437" t="s">
        <v>95</v>
      </c>
      <c r="C7" s="320">
        <v>19</v>
      </c>
      <c r="D7" s="317" t="s">
        <v>96</v>
      </c>
      <c r="E7" s="437">
        <v>448</v>
      </c>
      <c r="F7" s="362">
        <v>735</v>
      </c>
      <c r="G7" s="320">
        <v>593</v>
      </c>
      <c r="H7" s="362">
        <v>2352225</v>
      </c>
      <c r="I7" s="437">
        <v>977</v>
      </c>
      <c r="J7" s="362">
        <v>1544</v>
      </c>
      <c r="K7" s="693">
        <v>1243</v>
      </c>
      <c r="L7" s="362">
        <v>209398</v>
      </c>
      <c r="M7" s="437">
        <v>572</v>
      </c>
      <c r="N7" s="362">
        <v>859</v>
      </c>
      <c r="O7" s="693">
        <v>727</v>
      </c>
      <c r="P7" s="362">
        <v>4829276</v>
      </c>
    </row>
    <row r="8" spans="2:16" x14ac:dyDescent="0.15">
      <c r="B8" s="437"/>
      <c r="C8" s="320">
        <v>20</v>
      </c>
      <c r="D8" s="320"/>
      <c r="E8" s="437">
        <v>483</v>
      </c>
      <c r="F8" s="362">
        <v>819</v>
      </c>
      <c r="G8" s="320">
        <v>630</v>
      </c>
      <c r="H8" s="362">
        <v>2476104</v>
      </c>
      <c r="I8" s="437">
        <v>924</v>
      </c>
      <c r="J8" s="362">
        <v>1470</v>
      </c>
      <c r="K8" s="693">
        <v>1195</v>
      </c>
      <c r="L8" s="362">
        <v>221868</v>
      </c>
      <c r="M8" s="437">
        <v>557</v>
      </c>
      <c r="N8" s="362">
        <v>950</v>
      </c>
      <c r="O8" s="693">
        <v>768</v>
      </c>
      <c r="P8" s="362">
        <v>6810831</v>
      </c>
    </row>
    <row r="9" spans="2:16" x14ac:dyDescent="0.15">
      <c r="B9" s="341"/>
      <c r="C9" s="326">
        <v>21</v>
      </c>
      <c r="D9" s="326"/>
      <c r="E9" s="341">
        <v>368</v>
      </c>
      <c r="F9" s="377">
        <v>648</v>
      </c>
      <c r="G9" s="326">
        <v>486</v>
      </c>
      <c r="H9" s="377">
        <v>3029032</v>
      </c>
      <c r="I9" s="341">
        <v>819</v>
      </c>
      <c r="J9" s="377">
        <v>1345</v>
      </c>
      <c r="K9" s="694">
        <v>1028</v>
      </c>
      <c r="L9" s="377">
        <v>296189</v>
      </c>
      <c r="M9" s="341">
        <v>520</v>
      </c>
      <c r="N9" s="377">
        <v>803</v>
      </c>
      <c r="O9" s="694">
        <v>637</v>
      </c>
      <c r="P9" s="377">
        <v>7257163</v>
      </c>
    </row>
    <row r="10" spans="2:16" x14ac:dyDescent="0.15">
      <c r="B10" s="437">
        <v>22</v>
      </c>
      <c r="C10" s="320">
        <v>5</v>
      </c>
      <c r="D10" s="320"/>
      <c r="E10" s="437">
        <v>473</v>
      </c>
      <c r="F10" s="362">
        <v>599</v>
      </c>
      <c r="G10" s="320">
        <v>528</v>
      </c>
      <c r="H10" s="362">
        <v>307092</v>
      </c>
      <c r="I10" s="437">
        <v>945</v>
      </c>
      <c r="J10" s="362">
        <v>1155</v>
      </c>
      <c r="K10" s="693">
        <v>1019</v>
      </c>
      <c r="L10" s="362">
        <v>24698</v>
      </c>
      <c r="M10" s="437">
        <v>615</v>
      </c>
      <c r="N10" s="362">
        <v>752</v>
      </c>
      <c r="O10" s="693">
        <v>671</v>
      </c>
      <c r="P10" s="362">
        <v>533360</v>
      </c>
    </row>
    <row r="11" spans="2:16" x14ac:dyDescent="0.15">
      <c r="B11" s="437"/>
      <c r="C11" s="320">
        <v>6</v>
      </c>
      <c r="D11" s="320"/>
      <c r="E11" s="437">
        <v>515</v>
      </c>
      <c r="F11" s="362">
        <v>683</v>
      </c>
      <c r="G11" s="320">
        <v>602</v>
      </c>
      <c r="H11" s="362">
        <v>281780</v>
      </c>
      <c r="I11" s="437">
        <v>977</v>
      </c>
      <c r="J11" s="362">
        <v>1208</v>
      </c>
      <c r="K11" s="693">
        <v>1074</v>
      </c>
      <c r="L11" s="362">
        <v>25955</v>
      </c>
      <c r="M11" s="437">
        <v>646</v>
      </c>
      <c r="N11" s="362">
        <v>855</v>
      </c>
      <c r="O11" s="693">
        <v>758</v>
      </c>
      <c r="P11" s="362">
        <v>556190</v>
      </c>
    </row>
    <row r="12" spans="2:16" x14ac:dyDescent="0.15">
      <c r="B12" s="437"/>
      <c r="C12" s="320">
        <v>7</v>
      </c>
      <c r="D12" s="320"/>
      <c r="E12" s="437">
        <v>504</v>
      </c>
      <c r="F12" s="362">
        <v>714</v>
      </c>
      <c r="G12" s="320">
        <v>611</v>
      </c>
      <c r="H12" s="362">
        <v>188777</v>
      </c>
      <c r="I12" s="437">
        <v>945</v>
      </c>
      <c r="J12" s="362">
        <v>1260</v>
      </c>
      <c r="K12" s="693">
        <v>1097</v>
      </c>
      <c r="L12" s="362">
        <v>16524</v>
      </c>
      <c r="M12" s="437">
        <v>639</v>
      </c>
      <c r="N12" s="362">
        <v>853</v>
      </c>
      <c r="O12" s="693">
        <v>761</v>
      </c>
      <c r="P12" s="362">
        <v>409285</v>
      </c>
    </row>
    <row r="13" spans="2:16" x14ac:dyDescent="0.15">
      <c r="B13" s="437"/>
      <c r="C13" s="320">
        <v>8</v>
      </c>
      <c r="D13" s="320"/>
      <c r="E13" s="437">
        <v>462</v>
      </c>
      <c r="F13" s="362">
        <v>620</v>
      </c>
      <c r="G13" s="320">
        <v>539</v>
      </c>
      <c r="H13" s="362">
        <v>209496</v>
      </c>
      <c r="I13" s="437">
        <v>945</v>
      </c>
      <c r="J13" s="362">
        <v>1166</v>
      </c>
      <c r="K13" s="693">
        <v>1030</v>
      </c>
      <c r="L13" s="362">
        <v>20640</v>
      </c>
      <c r="M13" s="437">
        <v>606</v>
      </c>
      <c r="N13" s="362">
        <v>813</v>
      </c>
      <c r="O13" s="693">
        <v>718</v>
      </c>
      <c r="P13" s="362">
        <v>472819</v>
      </c>
    </row>
    <row r="14" spans="2:16" x14ac:dyDescent="0.15">
      <c r="B14" s="437"/>
      <c r="C14" s="320">
        <v>9</v>
      </c>
      <c r="D14" s="320"/>
      <c r="E14" s="437">
        <v>515</v>
      </c>
      <c r="F14" s="362">
        <v>651</v>
      </c>
      <c r="G14" s="320">
        <v>589</v>
      </c>
      <c r="H14" s="362">
        <v>270573</v>
      </c>
      <c r="I14" s="437">
        <v>998</v>
      </c>
      <c r="J14" s="362">
        <v>1313</v>
      </c>
      <c r="K14" s="693">
        <v>1147</v>
      </c>
      <c r="L14" s="362">
        <v>24656</v>
      </c>
      <c r="M14" s="437">
        <v>715</v>
      </c>
      <c r="N14" s="362">
        <v>875</v>
      </c>
      <c r="O14" s="693">
        <v>800</v>
      </c>
      <c r="P14" s="362">
        <v>586154</v>
      </c>
    </row>
    <row r="15" spans="2:16" x14ac:dyDescent="0.15">
      <c r="B15" s="437"/>
      <c r="C15" s="320">
        <v>10</v>
      </c>
      <c r="D15" s="328"/>
      <c r="E15" s="362">
        <v>451.5</v>
      </c>
      <c r="F15" s="362">
        <v>598.5</v>
      </c>
      <c r="G15" s="328">
        <v>528.12190194132893</v>
      </c>
      <c r="H15" s="362">
        <v>264764.90000000002</v>
      </c>
      <c r="I15" s="362">
        <v>945</v>
      </c>
      <c r="J15" s="362">
        <v>1239</v>
      </c>
      <c r="K15" s="362">
        <v>1046.6802418665384</v>
      </c>
      <c r="L15" s="362">
        <v>26057.599999999999</v>
      </c>
      <c r="M15" s="362">
        <v>603.22500000000002</v>
      </c>
      <c r="N15" s="362">
        <v>825.30000000000007</v>
      </c>
      <c r="O15" s="362">
        <v>687.8037170982501</v>
      </c>
      <c r="P15" s="362">
        <v>547349.69999999995</v>
      </c>
    </row>
    <row r="16" spans="2:16" x14ac:dyDescent="0.15">
      <c r="B16" s="437"/>
      <c r="C16" s="320">
        <v>11</v>
      </c>
      <c r="D16" s="328"/>
      <c r="E16" s="362">
        <v>429.97500000000002</v>
      </c>
      <c r="F16" s="362">
        <v>577.5</v>
      </c>
      <c r="G16" s="362">
        <v>495.57174265737626</v>
      </c>
      <c r="H16" s="362">
        <v>321880.5</v>
      </c>
      <c r="I16" s="362">
        <v>892.5</v>
      </c>
      <c r="J16" s="362">
        <v>1102.5</v>
      </c>
      <c r="K16" s="362">
        <v>984.04480508329038</v>
      </c>
      <c r="L16" s="362">
        <v>36057.899999999994</v>
      </c>
      <c r="M16" s="362">
        <v>569.1</v>
      </c>
      <c r="N16" s="362">
        <v>720.30000000000007</v>
      </c>
      <c r="O16" s="362">
        <v>645.95575077101978</v>
      </c>
      <c r="P16" s="328">
        <v>655772.39999999991</v>
      </c>
    </row>
    <row r="17" spans="2:16" x14ac:dyDescent="0.15">
      <c r="B17" s="437"/>
      <c r="C17" s="320">
        <v>11</v>
      </c>
      <c r="D17" s="328"/>
      <c r="E17" s="362">
        <v>429.97500000000002</v>
      </c>
      <c r="F17" s="362">
        <v>577.5</v>
      </c>
      <c r="G17" s="362">
        <v>495.57174265737626</v>
      </c>
      <c r="H17" s="362">
        <v>321880.5</v>
      </c>
      <c r="I17" s="362">
        <v>892.5</v>
      </c>
      <c r="J17" s="362">
        <v>1102.5</v>
      </c>
      <c r="K17" s="362">
        <v>984.04480508329038</v>
      </c>
      <c r="L17" s="362">
        <v>36057.899999999994</v>
      </c>
      <c r="M17" s="362">
        <v>569.1</v>
      </c>
      <c r="N17" s="362">
        <v>720.30000000000007</v>
      </c>
      <c r="O17" s="362">
        <v>645.95575077101978</v>
      </c>
      <c r="P17" s="328">
        <v>655772.39999999991</v>
      </c>
    </row>
    <row r="18" spans="2:16" x14ac:dyDescent="0.15">
      <c r="B18" s="341"/>
      <c r="C18" s="326">
        <v>12</v>
      </c>
      <c r="D18" s="342"/>
      <c r="E18" s="377">
        <v>441</v>
      </c>
      <c r="F18" s="377">
        <v>556.5</v>
      </c>
      <c r="G18" s="377">
        <v>486.1852620055036</v>
      </c>
      <c r="H18" s="377">
        <v>268899</v>
      </c>
      <c r="I18" s="377">
        <v>861</v>
      </c>
      <c r="J18" s="377">
        <v>1102.5</v>
      </c>
      <c r="K18" s="377">
        <v>978.3952219054446</v>
      </c>
      <c r="L18" s="377">
        <v>30203.600000000002</v>
      </c>
      <c r="M18" s="377">
        <v>597.45000000000005</v>
      </c>
      <c r="N18" s="377">
        <v>814.48500000000013</v>
      </c>
      <c r="O18" s="377">
        <v>667.29897718754296</v>
      </c>
      <c r="P18" s="342">
        <v>606407.30000000005</v>
      </c>
    </row>
    <row r="19" spans="2:16" ht="14.25" customHeight="1" x14ac:dyDescent="0.15">
      <c r="B19" s="411"/>
      <c r="C19" s="522">
        <v>40513</v>
      </c>
      <c r="E19" s="352">
        <v>483</v>
      </c>
      <c r="F19" s="583">
        <v>546</v>
      </c>
      <c r="G19" s="584">
        <v>505.85052746220214</v>
      </c>
      <c r="H19" s="362">
        <v>14086.8</v>
      </c>
      <c r="I19" s="352">
        <v>892.5</v>
      </c>
      <c r="J19" s="583">
        <v>1039.5</v>
      </c>
      <c r="K19" s="695">
        <v>984.64579191517578</v>
      </c>
      <c r="L19" s="362">
        <v>1291.7</v>
      </c>
      <c r="M19" s="437">
        <v>636.30000000000007</v>
      </c>
      <c r="N19" s="362">
        <v>681.45</v>
      </c>
      <c r="O19" s="693">
        <v>657.69526690696864</v>
      </c>
      <c r="P19" s="362">
        <v>18900.099999999999</v>
      </c>
    </row>
    <row r="20" spans="2:16" x14ac:dyDescent="0.15">
      <c r="B20" s="437"/>
      <c r="C20" s="522">
        <v>40514</v>
      </c>
      <c r="E20" s="437">
        <v>483</v>
      </c>
      <c r="F20" s="362">
        <v>546</v>
      </c>
      <c r="G20" s="320">
        <v>514.98562349247686</v>
      </c>
      <c r="H20" s="362">
        <v>7600.8</v>
      </c>
      <c r="I20" s="352">
        <v>892.5</v>
      </c>
      <c r="J20" s="583">
        <v>1016.9250000000001</v>
      </c>
      <c r="K20" s="695">
        <v>970.06304347826085</v>
      </c>
      <c r="L20" s="362">
        <v>592.70000000000005</v>
      </c>
      <c r="M20" s="437">
        <v>620.86500000000001</v>
      </c>
      <c r="N20" s="362">
        <v>707.17500000000007</v>
      </c>
      <c r="O20" s="693">
        <v>657.60833406709514</v>
      </c>
      <c r="P20" s="362">
        <v>28333.9</v>
      </c>
    </row>
    <row r="21" spans="2:16" x14ac:dyDescent="0.15">
      <c r="B21" s="437"/>
      <c r="C21" s="522">
        <v>40515</v>
      </c>
      <c r="E21" s="437">
        <v>483</v>
      </c>
      <c r="F21" s="362">
        <v>556.5</v>
      </c>
      <c r="G21" s="320">
        <v>514.17398769494935</v>
      </c>
      <c r="H21" s="362">
        <v>12468</v>
      </c>
      <c r="I21" s="352">
        <v>892.5</v>
      </c>
      <c r="J21" s="583">
        <v>1022.1750000000001</v>
      </c>
      <c r="K21" s="584">
        <v>988.82406976744187</v>
      </c>
      <c r="L21" s="362">
        <v>538.5</v>
      </c>
      <c r="M21" s="437">
        <v>620.55000000000007</v>
      </c>
      <c r="N21" s="362">
        <v>693</v>
      </c>
      <c r="O21" s="693">
        <v>649.51766124863605</v>
      </c>
      <c r="P21" s="362">
        <v>20628.2</v>
      </c>
    </row>
    <row r="22" spans="2:16" x14ac:dyDescent="0.15">
      <c r="B22" s="437"/>
      <c r="C22" s="522">
        <v>40518</v>
      </c>
      <c r="E22" s="437">
        <v>462</v>
      </c>
      <c r="F22" s="362">
        <v>504</v>
      </c>
      <c r="G22" s="320">
        <v>489.82573232144114</v>
      </c>
      <c r="H22" s="362">
        <v>28881.5</v>
      </c>
      <c r="I22" s="352">
        <v>892.5</v>
      </c>
      <c r="J22" s="583">
        <v>1029</v>
      </c>
      <c r="K22" s="695">
        <v>978.8455038597956</v>
      </c>
      <c r="L22" s="362">
        <v>2159.9</v>
      </c>
      <c r="M22" s="437">
        <v>616.35</v>
      </c>
      <c r="N22" s="362">
        <v>670.95</v>
      </c>
      <c r="O22" s="693">
        <v>629.70061764363163</v>
      </c>
      <c r="P22" s="362">
        <v>42112</v>
      </c>
    </row>
    <row r="23" spans="2:16" x14ac:dyDescent="0.15">
      <c r="B23" s="437"/>
      <c r="C23" s="522">
        <v>40519</v>
      </c>
      <c r="E23" s="352">
        <v>462</v>
      </c>
      <c r="F23" s="583">
        <v>514.5</v>
      </c>
      <c r="G23" s="584">
        <v>488.70443158258468</v>
      </c>
      <c r="H23" s="362">
        <v>5918</v>
      </c>
      <c r="I23" s="437">
        <v>892.5</v>
      </c>
      <c r="J23" s="362">
        <v>1018.5</v>
      </c>
      <c r="K23" s="693">
        <v>969.69913338357208</v>
      </c>
      <c r="L23" s="362">
        <v>1321.2</v>
      </c>
      <c r="M23" s="352">
        <v>628.95000000000005</v>
      </c>
      <c r="N23" s="352">
        <v>682.5</v>
      </c>
      <c r="O23" s="352">
        <v>642.57684811497199</v>
      </c>
      <c r="P23" s="362">
        <v>27061.1</v>
      </c>
    </row>
    <row r="24" spans="2:16" x14ac:dyDescent="0.15">
      <c r="B24" s="437"/>
      <c r="C24" s="522">
        <v>40520</v>
      </c>
      <c r="E24" s="437">
        <v>451.5</v>
      </c>
      <c r="F24" s="362">
        <v>546</v>
      </c>
      <c r="G24" s="320">
        <v>491.40334957106529</v>
      </c>
      <c r="H24" s="362">
        <v>4980.6000000000004</v>
      </c>
      <c r="I24" s="437">
        <v>892.5</v>
      </c>
      <c r="J24" s="362">
        <v>1018.5</v>
      </c>
      <c r="K24" s="693">
        <v>964.6557093425605</v>
      </c>
      <c r="L24" s="362">
        <v>1431.5</v>
      </c>
      <c r="M24" s="437">
        <v>607.95000000000005</v>
      </c>
      <c r="N24" s="362">
        <v>672</v>
      </c>
      <c r="O24" s="693">
        <v>645.89239207066726</v>
      </c>
      <c r="P24" s="362">
        <v>17483.2</v>
      </c>
    </row>
    <row r="25" spans="2:16" x14ac:dyDescent="0.15">
      <c r="B25" s="437"/>
      <c r="C25" s="522">
        <v>40521</v>
      </c>
      <c r="E25" s="437">
        <v>472.5</v>
      </c>
      <c r="F25" s="362">
        <v>525</v>
      </c>
      <c r="G25" s="320">
        <v>490.82948798988633</v>
      </c>
      <c r="H25" s="362">
        <v>15945.7</v>
      </c>
      <c r="I25" s="352">
        <v>892.5</v>
      </c>
      <c r="J25" s="583">
        <v>1029</v>
      </c>
      <c r="K25" s="695">
        <v>964.10373134328358</v>
      </c>
      <c r="L25" s="362">
        <v>1281.0999999999999</v>
      </c>
      <c r="M25" s="352">
        <v>600.6</v>
      </c>
      <c r="N25" s="583">
        <v>685.75500000000011</v>
      </c>
      <c r="O25" s="695">
        <v>642.36800975870108</v>
      </c>
      <c r="P25" s="362">
        <v>37758.199999999997</v>
      </c>
    </row>
    <row r="26" spans="2:16" x14ac:dyDescent="0.15">
      <c r="B26" s="437"/>
      <c r="C26" s="522">
        <v>40522</v>
      </c>
      <c r="E26" s="437">
        <v>462</v>
      </c>
      <c r="F26" s="362">
        <v>525</v>
      </c>
      <c r="G26" s="320">
        <v>486.23468955632296</v>
      </c>
      <c r="H26" s="362">
        <v>4926.1000000000004</v>
      </c>
      <c r="I26" s="352">
        <v>892.5</v>
      </c>
      <c r="J26" s="352">
        <v>1018.5</v>
      </c>
      <c r="K26" s="352">
        <v>965.25483870967741</v>
      </c>
      <c r="L26" s="362">
        <v>1113.7</v>
      </c>
      <c r="M26" s="437">
        <v>614.25</v>
      </c>
      <c r="N26" s="362">
        <v>682.5</v>
      </c>
      <c r="O26" s="693">
        <v>633.02162217033811</v>
      </c>
      <c r="P26" s="362">
        <v>11304.5</v>
      </c>
    </row>
    <row r="27" spans="2:16" x14ac:dyDescent="0.15">
      <c r="B27" s="437"/>
      <c r="C27" s="522">
        <v>40525</v>
      </c>
      <c r="E27" s="437">
        <v>441</v>
      </c>
      <c r="F27" s="362">
        <v>504</v>
      </c>
      <c r="G27" s="320">
        <v>477.48165126537469</v>
      </c>
      <c r="H27" s="362">
        <v>35064.300000000003</v>
      </c>
      <c r="I27" s="437">
        <v>892.5</v>
      </c>
      <c r="J27" s="362">
        <v>976.5</v>
      </c>
      <c r="K27" s="693">
        <v>944.1429948586117</v>
      </c>
      <c r="L27" s="362">
        <v>3926.2</v>
      </c>
      <c r="M27" s="352">
        <v>597.45000000000005</v>
      </c>
      <c r="N27" s="583">
        <v>661.5</v>
      </c>
      <c r="O27" s="695">
        <v>631.84129587415373</v>
      </c>
      <c r="P27" s="362">
        <v>46330.400000000001</v>
      </c>
    </row>
    <row r="28" spans="2:16" x14ac:dyDescent="0.15">
      <c r="B28" s="437"/>
      <c r="C28" s="522">
        <v>40526</v>
      </c>
      <c r="E28" s="437">
        <v>441</v>
      </c>
      <c r="F28" s="362">
        <v>525</v>
      </c>
      <c r="G28" s="320">
        <v>481.1398217674726</v>
      </c>
      <c r="H28" s="362">
        <v>6757.2</v>
      </c>
      <c r="I28" s="352">
        <v>892.5</v>
      </c>
      <c r="J28" s="583">
        <v>997.5</v>
      </c>
      <c r="K28" s="695">
        <v>944.20780051150894</v>
      </c>
      <c r="L28" s="362">
        <v>785.7</v>
      </c>
      <c r="M28" s="437">
        <v>604.80000000000007</v>
      </c>
      <c r="N28" s="362">
        <v>669.9</v>
      </c>
      <c r="O28" s="693">
        <v>637.81262114281276</v>
      </c>
      <c r="P28" s="362">
        <v>25284.5</v>
      </c>
    </row>
    <row r="29" spans="2:16" x14ac:dyDescent="0.15">
      <c r="B29" s="437"/>
      <c r="C29" s="522">
        <v>40527</v>
      </c>
      <c r="E29" s="437">
        <v>451.5</v>
      </c>
      <c r="F29" s="362">
        <v>546</v>
      </c>
      <c r="G29" s="320">
        <v>486.5631070516701</v>
      </c>
      <c r="H29" s="362">
        <v>9926</v>
      </c>
      <c r="I29" s="437">
        <v>892.5</v>
      </c>
      <c r="J29" s="362">
        <v>1022.7</v>
      </c>
      <c r="K29" s="693">
        <v>953.38271604938302</v>
      </c>
      <c r="L29" s="362">
        <v>879.3</v>
      </c>
      <c r="M29" s="437">
        <v>615.30000000000007</v>
      </c>
      <c r="N29" s="362">
        <v>673.05000000000007</v>
      </c>
      <c r="O29" s="693">
        <v>648.55826488706373</v>
      </c>
      <c r="P29" s="362">
        <v>14902.7</v>
      </c>
    </row>
    <row r="30" spans="2:16" x14ac:dyDescent="0.15">
      <c r="B30" s="437"/>
      <c r="C30" s="522">
        <v>40528</v>
      </c>
      <c r="E30" s="352">
        <v>451.5</v>
      </c>
      <c r="F30" s="583">
        <v>525</v>
      </c>
      <c r="G30" s="584">
        <v>480.57457983193274</v>
      </c>
      <c r="H30" s="362">
        <v>7563.4</v>
      </c>
      <c r="I30" s="437">
        <v>892.5</v>
      </c>
      <c r="J30" s="362">
        <v>971.04</v>
      </c>
      <c r="K30" s="693">
        <v>955.76068965517254</v>
      </c>
      <c r="L30" s="362">
        <v>531.1</v>
      </c>
      <c r="M30" s="437">
        <v>615.30000000000007</v>
      </c>
      <c r="N30" s="362">
        <v>701.4</v>
      </c>
      <c r="O30" s="693">
        <v>645.3682511640194</v>
      </c>
      <c r="P30" s="362">
        <v>49712.3</v>
      </c>
    </row>
    <row r="31" spans="2:16" x14ac:dyDescent="0.15">
      <c r="B31" s="437"/>
      <c r="C31" s="522">
        <v>40529</v>
      </c>
      <c r="E31" s="352">
        <v>441</v>
      </c>
      <c r="F31" s="583">
        <v>504</v>
      </c>
      <c r="G31" s="584">
        <v>480.60697674418606</v>
      </c>
      <c r="H31" s="362">
        <v>6771.6</v>
      </c>
      <c r="I31" s="352">
        <v>892.5</v>
      </c>
      <c r="J31" s="583">
        <v>997.5</v>
      </c>
      <c r="K31" s="695">
        <v>946.63204951856949</v>
      </c>
      <c r="L31" s="362">
        <v>365.5</v>
      </c>
      <c r="M31" s="437">
        <v>615.30000000000007</v>
      </c>
      <c r="N31" s="362">
        <v>701.4</v>
      </c>
      <c r="O31" s="693">
        <v>657.12132352941182</v>
      </c>
      <c r="P31" s="362">
        <v>13083.9</v>
      </c>
    </row>
    <row r="32" spans="2:16" x14ac:dyDescent="0.15">
      <c r="B32" s="437"/>
      <c r="C32" s="522">
        <v>40532</v>
      </c>
      <c r="E32" s="437">
        <v>451.5</v>
      </c>
      <c r="F32" s="362">
        <v>504</v>
      </c>
      <c r="G32" s="320">
        <v>475.16333845120414</v>
      </c>
      <c r="H32" s="362">
        <v>22959.5</v>
      </c>
      <c r="I32" s="437">
        <v>861</v>
      </c>
      <c r="J32" s="362">
        <v>1008</v>
      </c>
      <c r="K32" s="693">
        <v>939.57911392405072</v>
      </c>
      <c r="L32" s="362">
        <v>1948.2</v>
      </c>
      <c r="M32" s="352">
        <v>645.75</v>
      </c>
      <c r="N32" s="583">
        <v>733.21500000000003</v>
      </c>
      <c r="O32" s="695">
        <v>693.65123535404985</v>
      </c>
      <c r="P32" s="362">
        <v>37209.599999999999</v>
      </c>
    </row>
    <row r="33" spans="2:17" x14ac:dyDescent="0.15">
      <c r="B33" s="437"/>
      <c r="C33" s="522">
        <v>40533</v>
      </c>
      <c r="E33" s="437">
        <v>451.5</v>
      </c>
      <c r="F33" s="362">
        <v>504</v>
      </c>
      <c r="G33" s="320">
        <v>474.79170393215099</v>
      </c>
      <c r="H33" s="362">
        <v>7498.2</v>
      </c>
      <c r="I33" s="352">
        <v>882</v>
      </c>
      <c r="J33" s="583">
        <v>1029</v>
      </c>
      <c r="K33" s="695">
        <v>943.75210084033631</v>
      </c>
      <c r="L33" s="362">
        <v>920.6</v>
      </c>
      <c r="M33" s="437">
        <v>662.55000000000007</v>
      </c>
      <c r="N33" s="362">
        <v>737.1</v>
      </c>
      <c r="O33" s="693">
        <v>709.34965991712932</v>
      </c>
      <c r="P33" s="362">
        <v>22164.2</v>
      </c>
    </row>
    <row r="34" spans="2:17" x14ac:dyDescent="0.15">
      <c r="B34" s="437"/>
      <c r="C34" s="522">
        <v>40534</v>
      </c>
      <c r="E34" s="352">
        <v>462</v>
      </c>
      <c r="F34" s="583">
        <v>525</v>
      </c>
      <c r="G34" s="584">
        <v>484.15778353597739</v>
      </c>
      <c r="H34" s="362">
        <v>10491.3</v>
      </c>
      <c r="I34" s="437">
        <v>892.5</v>
      </c>
      <c r="J34" s="362">
        <v>1029</v>
      </c>
      <c r="K34" s="693">
        <v>960.96596626220821</v>
      </c>
      <c r="L34" s="362">
        <v>1877.4</v>
      </c>
      <c r="M34" s="437">
        <v>658.35</v>
      </c>
      <c r="N34" s="362">
        <v>737.1</v>
      </c>
      <c r="O34" s="693">
        <v>715.75618647812632</v>
      </c>
      <c r="P34" s="362">
        <v>11115.9</v>
      </c>
    </row>
    <row r="35" spans="2:17" x14ac:dyDescent="0.15">
      <c r="B35" s="437"/>
      <c r="C35" s="522">
        <v>40536</v>
      </c>
      <c r="E35" s="437">
        <v>462</v>
      </c>
      <c r="F35" s="362">
        <v>525</v>
      </c>
      <c r="G35" s="320">
        <v>492.80960064542131</v>
      </c>
      <c r="H35" s="362">
        <v>21717.5</v>
      </c>
      <c r="I35" s="437">
        <v>945</v>
      </c>
      <c r="J35" s="362">
        <v>1102.5</v>
      </c>
      <c r="K35" s="693">
        <v>980.14053537284929</v>
      </c>
      <c r="L35" s="362">
        <v>2078.4</v>
      </c>
      <c r="M35" s="437">
        <v>663.6</v>
      </c>
      <c r="N35" s="362">
        <v>770.7</v>
      </c>
      <c r="O35" s="693">
        <v>743.42227765936832</v>
      </c>
      <c r="P35" s="362">
        <v>48067.1</v>
      </c>
    </row>
    <row r="36" spans="2:17" x14ac:dyDescent="0.15">
      <c r="B36" s="437"/>
      <c r="C36" s="522">
        <v>40539</v>
      </c>
      <c r="E36" s="437">
        <v>451.5</v>
      </c>
      <c r="F36" s="362">
        <v>525</v>
      </c>
      <c r="G36" s="320">
        <v>483.68559639794694</v>
      </c>
      <c r="H36" s="362">
        <v>21095.7</v>
      </c>
      <c r="I36" s="352">
        <v>945</v>
      </c>
      <c r="J36" s="583">
        <v>1102.5</v>
      </c>
      <c r="K36" s="695">
        <v>999.1813621161449</v>
      </c>
      <c r="L36" s="362">
        <v>3415.1</v>
      </c>
      <c r="M36" s="437">
        <v>679.245</v>
      </c>
      <c r="N36" s="362">
        <v>784.245</v>
      </c>
      <c r="O36" s="693">
        <v>743.70804638031211</v>
      </c>
      <c r="P36" s="362">
        <v>61343.1</v>
      </c>
    </row>
    <row r="37" spans="2:17" x14ac:dyDescent="0.15">
      <c r="B37" s="437"/>
      <c r="C37" s="522">
        <v>40540</v>
      </c>
      <c r="D37" s="320"/>
      <c r="E37" s="437">
        <v>451.5</v>
      </c>
      <c r="F37" s="362">
        <v>546</v>
      </c>
      <c r="G37" s="320">
        <v>488.4645705266658</v>
      </c>
      <c r="H37" s="362">
        <v>14170.2</v>
      </c>
      <c r="I37" s="437">
        <v>945</v>
      </c>
      <c r="J37" s="362">
        <v>1102.5</v>
      </c>
      <c r="K37" s="693">
        <v>1008.2167652859961</v>
      </c>
      <c r="L37" s="362">
        <v>2035.3</v>
      </c>
      <c r="M37" s="437">
        <v>688.80000000000007</v>
      </c>
      <c r="N37" s="362">
        <v>784.35</v>
      </c>
      <c r="O37" s="693">
        <v>744.6099060134743</v>
      </c>
      <c r="P37" s="362">
        <v>41448.9</v>
      </c>
    </row>
    <row r="38" spans="2:17" x14ac:dyDescent="0.15">
      <c r="B38" s="341"/>
      <c r="C38" s="523">
        <v>40541</v>
      </c>
      <c r="D38" s="326"/>
      <c r="E38" s="341">
        <v>472.5</v>
      </c>
      <c r="F38" s="341">
        <v>546</v>
      </c>
      <c r="G38" s="341">
        <v>494.31280902348573</v>
      </c>
      <c r="H38" s="341">
        <v>10076.6</v>
      </c>
      <c r="I38" s="341">
        <v>966</v>
      </c>
      <c r="J38" s="341">
        <v>1102.5</v>
      </c>
      <c r="K38" s="341">
        <v>1020.0502283105025</v>
      </c>
      <c r="L38" s="341">
        <v>1710.5</v>
      </c>
      <c r="M38" s="341">
        <v>707.7</v>
      </c>
      <c r="N38" s="341">
        <v>814.48500000000013</v>
      </c>
      <c r="O38" s="341">
        <v>751.53696839288307</v>
      </c>
      <c r="P38" s="341">
        <v>32163.5</v>
      </c>
      <c r="Q38" s="437"/>
    </row>
  </sheetData>
  <mergeCells count="3">
    <mergeCell ref="E5:H5"/>
    <mergeCell ref="I5:L5"/>
    <mergeCell ref="M5:P5"/>
  </mergeCells>
  <phoneticPr fontId="5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3:T46"/>
  <sheetViews>
    <sheetView zoomScale="75" workbookViewId="0"/>
  </sheetViews>
  <sheetFormatPr defaultColWidth="7.5" defaultRowHeight="12" x14ac:dyDescent="0.15"/>
  <cols>
    <col min="1" max="1" width="1.625" style="317" customWidth="1"/>
    <col min="2" max="2" width="4.125" style="317" customWidth="1"/>
    <col min="3" max="3" width="3.125" style="317" customWidth="1"/>
    <col min="4" max="4" width="2.625" style="317" customWidth="1"/>
    <col min="5" max="20" width="7.625" style="317" customWidth="1"/>
    <col min="21" max="16384" width="7.5" style="317"/>
  </cols>
  <sheetData>
    <row r="3" spans="2:20" x14ac:dyDescent="0.15">
      <c r="B3" s="317" t="s">
        <v>445</v>
      </c>
    </row>
    <row r="4" spans="2:20" x14ac:dyDescent="0.15"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T4" s="378" t="s">
        <v>245</v>
      </c>
    </row>
    <row r="5" spans="2:20" ht="6" customHeight="1" x14ac:dyDescent="0.15"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T5" s="378"/>
    </row>
    <row r="6" spans="2:20" ht="13.5" customHeight="1" x14ac:dyDescent="0.15">
      <c r="B6" s="437"/>
      <c r="C6" s="535" t="s">
        <v>118</v>
      </c>
      <c r="D6" s="536"/>
      <c r="E6" s="749" t="s">
        <v>250</v>
      </c>
      <c r="F6" s="750"/>
      <c r="G6" s="750"/>
      <c r="H6" s="751"/>
      <c r="I6" s="749" t="s">
        <v>251</v>
      </c>
      <c r="J6" s="750"/>
      <c r="K6" s="750"/>
      <c r="L6" s="751"/>
      <c r="M6" s="749" t="s">
        <v>252</v>
      </c>
      <c r="N6" s="750"/>
      <c r="O6" s="750"/>
      <c r="P6" s="751"/>
      <c r="Q6" s="749" t="s">
        <v>253</v>
      </c>
      <c r="R6" s="750"/>
      <c r="S6" s="750"/>
      <c r="T6" s="751"/>
    </row>
    <row r="7" spans="2:20" x14ac:dyDescent="0.15">
      <c r="B7" s="341" t="s">
        <v>446</v>
      </c>
      <c r="C7" s="326"/>
      <c r="D7" s="326"/>
      <c r="E7" s="631" t="s">
        <v>163</v>
      </c>
      <c r="F7" s="631" t="s">
        <v>126</v>
      </c>
      <c r="G7" s="631" t="s">
        <v>194</v>
      </c>
      <c r="H7" s="631" t="s">
        <v>128</v>
      </c>
      <c r="I7" s="631" t="s">
        <v>163</v>
      </c>
      <c r="J7" s="631" t="s">
        <v>126</v>
      </c>
      <c r="K7" s="631" t="s">
        <v>194</v>
      </c>
      <c r="L7" s="631" t="s">
        <v>128</v>
      </c>
      <c r="M7" s="631" t="s">
        <v>163</v>
      </c>
      <c r="N7" s="631" t="s">
        <v>126</v>
      </c>
      <c r="O7" s="631" t="s">
        <v>194</v>
      </c>
      <c r="P7" s="631" t="s">
        <v>128</v>
      </c>
      <c r="Q7" s="631" t="s">
        <v>163</v>
      </c>
      <c r="R7" s="631" t="s">
        <v>126</v>
      </c>
      <c r="S7" s="631" t="s">
        <v>194</v>
      </c>
      <c r="T7" s="631" t="s">
        <v>128</v>
      </c>
    </row>
    <row r="8" spans="2:20" x14ac:dyDescent="0.15">
      <c r="B8" s="437" t="s">
        <v>95</v>
      </c>
      <c r="C8" s="412">
        <v>18</v>
      </c>
      <c r="D8" s="317" t="s">
        <v>96</v>
      </c>
      <c r="E8" s="362">
        <v>649</v>
      </c>
      <c r="F8" s="362">
        <v>788</v>
      </c>
      <c r="G8" s="362">
        <v>715</v>
      </c>
      <c r="H8" s="362">
        <v>41958</v>
      </c>
      <c r="I8" s="362">
        <v>410</v>
      </c>
      <c r="J8" s="362">
        <v>494</v>
      </c>
      <c r="K8" s="362">
        <v>443</v>
      </c>
      <c r="L8" s="362">
        <v>28202</v>
      </c>
      <c r="M8" s="362">
        <v>714</v>
      </c>
      <c r="N8" s="362">
        <v>945</v>
      </c>
      <c r="O8" s="362">
        <v>798</v>
      </c>
      <c r="P8" s="362">
        <v>56196</v>
      </c>
      <c r="Q8" s="362">
        <v>630</v>
      </c>
      <c r="R8" s="362">
        <v>797</v>
      </c>
      <c r="S8" s="362">
        <v>694</v>
      </c>
      <c r="T8" s="362">
        <v>70601</v>
      </c>
    </row>
    <row r="9" spans="2:20" x14ac:dyDescent="0.15">
      <c r="B9" s="437"/>
      <c r="C9" s="412">
        <v>19</v>
      </c>
      <c r="E9" s="362">
        <v>704</v>
      </c>
      <c r="F9" s="362">
        <v>830</v>
      </c>
      <c r="G9" s="362">
        <v>804</v>
      </c>
      <c r="H9" s="362">
        <v>19332</v>
      </c>
      <c r="I9" s="362">
        <v>424</v>
      </c>
      <c r="J9" s="362">
        <v>515</v>
      </c>
      <c r="K9" s="362">
        <v>468</v>
      </c>
      <c r="L9" s="362">
        <v>50095</v>
      </c>
      <c r="M9" s="362">
        <v>830</v>
      </c>
      <c r="N9" s="362">
        <v>945</v>
      </c>
      <c r="O9" s="362">
        <v>860</v>
      </c>
      <c r="P9" s="362">
        <v>58087</v>
      </c>
      <c r="Q9" s="362">
        <v>725</v>
      </c>
      <c r="R9" s="362">
        <v>819</v>
      </c>
      <c r="S9" s="362">
        <v>747</v>
      </c>
      <c r="T9" s="362">
        <v>42332</v>
      </c>
    </row>
    <row r="10" spans="2:20" x14ac:dyDescent="0.15">
      <c r="B10" s="437"/>
      <c r="C10" s="412">
        <v>20</v>
      </c>
      <c r="D10" s="320"/>
      <c r="E10" s="362">
        <v>735</v>
      </c>
      <c r="F10" s="362">
        <v>893</v>
      </c>
      <c r="G10" s="362">
        <v>843</v>
      </c>
      <c r="H10" s="362">
        <v>36410</v>
      </c>
      <c r="I10" s="583">
        <v>458</v>
      </c>
      <c r="J10" s="583">
        <v>651</v>
      </c>
      <c r="K10" s="583">
        <v>586</v>
      </c>
      <c r="L10" s="362">
        <v>49415</v>
      </c>
      <c r="M10" s="362">
        <v>772</v>
      </c>
      <c r="N10" s="362">
        <v>893</v>
      </c>
      <c r="O10" s="362">
        <v>843</v>
      </c>
      <c r="P10" s="362">
        <v>60426</v>
      </c>
      <c r="Q10" s="362">
        <v>683</v>
      </c>
      <c r="R10" s="362">
        <v>903</v>
      </c>
      <c r="S10" s="362">
        <v>828</v>
      </c>
      <c r="T10" s="362">
        <v>30640</v>
      </c>
    </row>
    <row r="11" spans="2:20" x14ac:dyDescent="0.15">
      <c r="B11" s="341"/>
      <c r="C11" s="345">
        <v>21</v>
      </c>
      <c r="D11" s="326"/>
      <c r="E11" s="377">
        <v>620</v>
      </c>
      <c r="F11" s="377">
        <v>819</v>
      </c>
      <c r="G11" s="377">
        <v>700</v>
      </c>
      <c r="H11" s="377">
        <v>43588</v>
      </c>
      <c r="I11" s="586">
        <v>357</v>
      </c>
      <c r="J11" s="586">
        <v>536</v>
      </c>
      <c r="K11" s="586">
        <v>435</v>
      </c>
      <c r="L11" s="377">
        <v>121156</v>
      </c>
      <c r="M11" s="377">
        <v>630</v>
      </c>
      <c r="N11" s="377">
        <v>830</v>
      </c>
      <c r="O11" s="377">
        <v>752</v>
      </c>
      <c r="P11" s="377">
        <v>64489</v>
      </c>
      <c r="Q11" s="377">
        <v>578</v>
      </c>
      <c r="R11" s="377">
        <v>788</v>
      </c>
      <c r="S11" s="377">
        <v>647</v>
      </c>
      <c r="T11" s="377">
        <v>98682</v>
      </c>
    </row>
    <row r="12" spans="2:20" x14ac:dyDescent="0.15">
      <c r="B12" s="437"/>
      <c r="C12" s="412">
        <v>12</v>
      </c>
      <c r="D12" s="328"/>
      <c r="E12" s="583">
        <v>651</v>
      </c>
      <c r="F12" s="584">
        <v>714</v>
      </c>
      <c r="G12" s="583">
        <v>668</v>
      </c>
      <c r="H12" s="584">
        <v>4426</v>
      </c>
      <c r="I12" s="583">
        <v>362</v>
      </c>
      <c r="J12" s="584">
        <v>420</v>
      </c>
      <c r="K12" s="583">
        <v>389</v>
      </c>
      <c r="L12" s="584">
        <v>12368</v>
      </c>
      <c r="M12" s="583">
        <v>735</v>
      </c>
      <c r="N12" s="584">
        <v>818</v>
      </c>
      <c r="O12" s="583">
        <v>761</v>
      </c>
      <c r="P12" s="584">
        <v>8785</v>
      </c>
      <c r="Q12" s="583">
        <v>609</v>
      </c>
      <c r="R12" s="584">
        <v>683</v>
      </c>
      <c r="S12" s="583">
        <v>638</v>
      </c>
      <c r="T12" s="583">
        <v>7358</v>
      </c>
    </row>
    <row r="13" spans="2:20" x14ac:dyDescent="0.15">
      <c r="B13" s="437" t="s">
        <v>99</v>
      </c>
      <c r="C13" s="412">
        <v>1</v>
      </c>
      <c r="D13" s="328" t="s">
        <v>2</v>
      </c>
      <c r="E13" s="583">
        <v>651</v>
      </c>
      <c r="F13" s="584">
        <v>714</v>
      </c>
      <c r="G13" s="583">
        <v>689</v>
      </c>
      <c r="H13" s="584">
        <v>4468</v>
      </c>
      <c r="I13" s="583">
        <v>347</v>
      </c>
      <c r="J13" s="584">
        <v>410</v>
      </c>
      <c r="K13" s="583">
        <v>381</v>
      </c>
      <c r="L13" s="584">
        <v>4512</v>
      </c>
      <c r="M13" s="583">
        <v>735</v>
      </c>
      <c r="N13" s="584">
        <v>792</v>
      </c>
      <c r="O13" s="583">
        <v>757</v>
      </c>
      <c r="P13" s="584">
        <v>5758</v>
      </c>
      <c r="Q13" s="583">
        <v>609</v>
      </c>
      <c r="R13" s="584">
        <v>714</v>
      </c>
      <c r="S13" s="583">
        <v>648</v>
      </c>
      <c r="T13" s="583">
        <v>2960</v>
      </c>
    </row>
    <row r="14" spans="2:20" x14ac:dyDescent="0.15">
      <c r="B14" s="437"/>
      <c r="C14" s="412">
        <v>2</v>
      </c>
      <c r="D14" s="328"/>
      <c r="E14" s="583">
        <v>672</v>
      </c>
      <c r="F14" s="584">
        <v>767</v>
      </c>
      <c r="G14" s="583">
        <v>696</v>
      </c>
      <c r="H14" s="584">
        <v>4294</v>
      </c>
      <c r="I14" s="583">
        <v>362</v>
      </c>
      <c r="J14" s="584">
        <v>452</v>
      </c>
      <c r="K14" s="583">
        <v>387</v>
      </c>
      <c r="L14" s="584">
        <v>13816</v>
      </c>
      <c r="M14" s="583">
        <v>735</v>
      </c>
      <c r="N14" s="584">
        <v>788</v>
      </c>
      <c r="O14" s="583">
        <v>737</v>
      </c>
      <c r="P14" s="584">
        <v>4252</v>
      </c>
      <c r="Q14" s="583">
        <v>651</v>
      </c>
      <c r="R14" s="584">
        <v>714</v>
      </c>
      <c r="S14" s="583">
        <v>696</v>
      </c>
      <c r="T14" s="583">
        <v>5123</v>
      </c>
    </row>
    <row r="15" spans="2:20" x14ac:dyDescent="0.15">
      <c r="B15" s="437"/>
      <c r="C15" s="412">
        <v>3</v>
      </c>
      <c r="D15" s="328"/>
      <c r="E15" s="583">
        <v>672</v>
      </c>
      <c r="F15" s="584">
        <v>746</v>
      </c>
      <c r="G15" s="583">
        <v>698</v>
      </c>
      <c r="H15" s="584">
        <v>1095</v>
      </c>
      <c r="I15" s="583">
        <v>368</v>
      </c>
      <c r="J15" s="584">
        <v>452</v>
      </c>
      <c r="K15" s="583">
        <v>392</v>
      </c>
      <c r="L15" s="584">
        <v>11140</v>
      </c>
      <c r="M15" s="583">
        <v>735</v>
      </c>
      <c r="N15" s="584">
        <v>866</v>
      </c>
      <c r="O15" s="583">
        <v>761</v>
      </c>
      <c r="P15" s="584">
        <v>8385</v>
      </c>
      <c r="Q15" s="583">
        <v>641</v>
      </c>
      <c r="R15" s="584">
        <v>725</v>
      </c>
      <c r="S15" s="583">
        <v>682</v>
      </c>
      <c r="T15" s="583">
        <v>5148</v>
      </c>
    </row>
    <row r="16" spans="2:20" x14ac:dyDescent="0.15">
      <c r="B16" s="437"/>
      <c r="C16" s="412">
        <v>4</v>
      </c>
      <c r="D16" s="328"/>
      <c r="E16" s="583">
        <v>683</v>
      </c>
      <c r="F16" s="584">
        <v>788</v>
      </c>
      <c r="G16" s="583">
        <v>714</v>
      </c>
      <c r="H16" s="584">
        <v>1582</v>
      </c>
      <c r="I16" s="583">
        <v>394</v>
      </c>
      <c r="J16" s="584">
        <v>481</v>
      </c>
      <c r="K16" s="583">
        <v>428</v>
      </c>
      <c r="L16" s="584">
        <v>7308</v>
      </c>
      <c r="M16" s="583">
        <v>767</v>
      </c>
      <c r="N16" s="584">
        <v>877</v>
      </c>
      <c r="O16" s="583">
        <v>798</v>
      </c>
      <c r="P16" s="584">
        <v>4949</v>
      </c>
      <c r="Q16" s="583">
        <v>672</v>
      </c>
      <c r="R16" s="584">
        <v>764</v>
      </c>
      <c r="S16" s="583">
        <v>709</v>
      </c>
      <c r="T16" s="583">
        <v>3477</v>
      </c>
    </row>
    <row r="17" spans="2:20" x14ac:dyDescent="0.15">
      <c r="B17" s="437"/>
      <c r="C17" s="412">
        <v>5</v>
      </c>
      <c r="D17" s="328"/>
      <c r="E17" s="583">
        <v>683</v>
      </c>
      <c r="F17" s="584">
        <v>735</v>
      </c>
      <c r="G17" s="583">
        <v>698</v>
      </c>
      <c r="H17" s="584">
        <v>2400</v>
      </c>
      <c r="I17" s="583">
        <v>410</v>
      </c>
      <c r="J17" s="584">
        <v>457</v>
      </c>
      <c r="K17" s="583">
        <v>445</v>
      </c>
      <c r="L17" s="584">
        <v>5336</v>
      </c>
      <c r="M17" s="583">
        <v>735</v>
      </c>
      <c r="N17" s="584">
        <v>819</v>
      </c>
      <c r="O17" s="583">
        <v>749</v>
      </c>
      <c r="P17" s="584">
        <v>6166</v>
      </c>
      <c r="Q17" s="583">
        <v>683</v>
      </c>
      <c r="R17" s="584">
        <v>735</v>
      </c>
      <c r="S17" s="583">
        <v>711</v>
      </c>
      <c r="T17" s="583">
        <v>3389</v>
      </c>
    </row>
    <row r="18" spans="2:20" x14ac:dyDescent="0.15">
      <c r="B18" s="437"/>
      <c r="C18" s="412">
        <v>6</v>
      </c>
      <c r="D18" s="328"/>
      <c r="E18" s="583">
        <v>683</v>
      </c>
      <c r="F18" s="584">
        <v>735</v>
      </c>
      <c r="G18" s="583">
        <v>712</v>
      </c>
      <c r="H18" s="584">
        <v>2903</v>
      </c>
      <c r="I18" s="583">
        <v>452</v>
      </c>
      <c r="J18" s="584">
        <v>504</v>
      </c>
      <c r="K18" s="583">
        <v>475</v>
      </c>
      <c r="L18" s="584">
        <v>3303</v>
      </c>
      <c r="M18" s="583">
        <v>735</v>
      </c>
      <c r="N18" s="584">
        <v>819</v>
      </c>
      <c r="O18" s="583">
        <v>774</v>
      </c>
      <c r="P18" s="584">
        <v>7088</v>
      </c>
      <c r="Q18" s="583">
        <v>635</v>
      </c>
      <c r="R18" s="584">
        <v>735</v>
      </c>
      <c r="S18" s="583">
        <v>705</v>
      </c>
      <c r="T18" s="583">
        <v>2444</v>
      </c>
    </row>
    <row r="19" spans="2:20" x14ac:dyDescent="0.15">
      <c r="B19" s="437"/>
      <c r="C19" s="412">
        <v>7</v>
      </c>
      <c r="D19" s="328"/>
      <c r="E19" s="583">
        <v>735</v>
      </c>
      <c r="F19" s="584">
        <v>819</v>
      </c>
      <c r="G19" s="583">
        <v>748</v>
      </c>
      <c r="H19" s="584">
        <v>787</v>
      </c>
      <c r="I19" s="583">
        <v>494</v>
      </c>
      <c r="J19" s="584">
        <v>557</v>
      </c>
      <c r="K19" s="583">
        <v>506</v>
      </c>
      <c r="L19" s="584">
        <v>2281</v>
      </c>
      <c r="M19" s="583">
        <v>756</v>
      </c>
      <c r="N19" s="584">
        <v>865</v>
      </c>
      <c r="O19" s="583">
        <v>798</v>
      </c>
      <c r="P19" s="584">
        <v>4717</v>
      </c>
      <c r="Q19" s="583">
        <v>683</v>
      </c>
      <c r="R19" s="584">
        <v>770</v>
      </c>
      <c r="S19" s="583">
        <v>741</v>
      </c>
      <c r="T19" s="583">
        <v>1216</v>
      </c>
    </row>
    <row r="20" spans="2:20" x14ac:dyDescent="0.15">
      <c r="B20" s="437"/>
      <c r="C20" s="412">
        <v>8</v>
      </c>
      <c r="D20" s="328"/>
      <c r="E20" s="583">
        <v>704</v>
      </c>
      <c r="F20" s="584">
        <v>788</v>
      </c>
      <c r="G20" s="583">
        <v>733</v>
      </c>
      <c r="H20" s="584">
        <v>2256</v>
      </c>
      <c r="I20" s="352">
        <v>452</v>
      </c>
      <c r="J20" s="583">
        <v>504</v>
      </c>
      <c r="K20" s="583">
        <v>466</v>
      </c>
      <c r="L20" s="584">
        <v>4309</v>
      </c>
      <c r="M20" s="583">
        <v>735</v>
      </c>
      <c r="N20" s="584">
        <v>819</v>
      </c>
      <c r="O20" s="583">
        <v>749</v>
      </c>
      <c r="P20" s="584">
        <v>5505</v>
      </c>
      <c r="Q20" s="583">
        <v>600</v>
      </c>
      <c r="R20" s="584">
        <v>746</v>
      </c>
      <c r="S20" s="583">
        <v>680</v>
      </c>
      <c r="T20" s="583">
        <v>4092</v>
      </c>
    </row>
    <row r="21" spans="2:20" x14ac:dyDescent="0.15">
      <c r="B21" s="437"/>
      <c r="C21" s="412">
        <v>9</v>
      </c>
      <c r="D21" s="328"/>
      <c r="E21" s="583">
        <v>706</v>
      </c>
      <c r="F21" s="583">
        <v>788</v>
      </c>
      <c r="G21" s="583">
        <v>751</v>
      </c>
      <c r="H21" s="362">
        <v>6172</v>
      </c>
      <c r="I21" s="583">
        <v>452</v>
      </c>
      <c r="J21" s="583">
        <v>494</v>
      </c>
      <c r="K21" s="583">
        <v>462</v>
      </c>
      <c r="L21" s="362">
        <v>11470</v>
      </c>
      <c r="M21" s="362">
        <v>782</v>
      </c>
      <c r="N21" s="362">
        <v>872</v>
      </c>
      <c r="O21" s="362">
        <v>794</v>
      </c>
      <c r="P21" s="362">
        <v>8026</v>
      </c>
      <c r="Q21" s="362">
        <v>672</v>
      </c>
      <c r="R21" s="362">
        <v>746</v>
      </c>
      <c r="S21" s="362">
        <v>701</v>
      </c>
      <c r="T21" s="328">
        <v>10609</v>
      </c>
    </row>
    <row r="22" spans="2:20" x14ac:dyDescent="0.15">
      <c r="B22" s="437"/>
      <c r="C22" s="412">
        <v>10</v>
      </c>
      <c r="D22" s="328"/>
      <c r="E22" s="583">
        <v>724.5</v>
      </c>
      <c r="F22" s="583">
        <v>756</v>
      </c>
      <c r="G22" s="583">
        <v>736.14492512479217</v>
      </c>
      <c r="H22" s="362">
        <v>6263.5</v>
      </c>
      <c r="I22" s="583">
        <v>451.5</v>
      </c>
      <c r="J22" s="583">
        <v>504</v>
      </c>
      <c r="K22" s="583">
        <v>454.17366893950384</v>
      </c>
      <c r="L22" s="362">
        <v>3536.4</v>
      </c>
      <c r="M22" s="362">
        <v>777</v>
      </c>
      <c r="N22" s="362">
        <v>819</v>
      </c>
      <c r="O22" s="362">
        <v>792.62158489486478</v>
      </c>
      <c r="P22" s="362">
        <v>6923.8</v>
      </c>
      <c r="Q22" s="362">
        <v>672</v>
      </c>
      <c r="R22" s="362">
        <v>745.5</v>
      </c>
      <c r="S22" s="362">
        <v>710.41638627187081</v>
      </c>
      <c r="T22" s="362">
        <v>11777</v>
      </c>
    </row>
    <row r="23" spans="2:20" x14ac:dyDescent="0.15">
      <c r="B23" s="437"/>
      <c r="C23" s="412">
        <v>11</v>
      </c>
      <c r="D23" s="328"/>
      <c r="E23" s="583">
        <v>698.25</v>
      </c>
      <c r="F23" s="583">
        <v>787.5</v>
      </c>
      <c r="G23" s="583">
        <v>738.38361858190729</v>
      </c>
      <c r="H23" s="362">
        <v>3091.2</v>
      </c>
      <c r="I23" s="583">
        <v>451.5</v>
      </c>
      <c r="J23" s="583">
        <v>504</v>
      </c>
      <c r="K23" s="583">
        <v>452.58350413725049</v>
      </c>
      <c r="L23" s="362">
        <v>3964.6</v>
      </c>
      <c r="M23" s="362">
        <v>756</v>
      </c>
      <c r="N23" s="362">
        <v>829.5</v>
      </c>
      <c r="O23" s="362">
        <v>778.17564821087626</v>
      </c>
      <c r="P23" s="362">
        <v>4382.8</v>
      </c>
      <c r="Q23" s="362">
        <v>672</v>
      </c>
      <c r="R23" s="362">
        <v>766.5</v>
      </c>
      <c r="S23" s="362">
        <v>712.38518992744343</v>
      </c>
      <c r="T23" s="328">
        <v>4476.3</v>
      </c>
    </row>
    <row r="24" spans="2:20" x14ac:dyDescent="0.15">
      <c r="B24" s="341"/>
      <c r="C24" s="345">
        <v>12</v>
      </c>
      <c r="D24" s="342"/>
      <c r="E24" s="586">
        <v>714</v>
      </c>
      <c r="F24" s="586">
        <v>798</v>
      </c>
      <c r="G24" s="586">
        <v>762.81214225391739</v>
      </c>
      <c r="H24" s="377">
        <v>2127.5</v>
      </c>
      <c r="I24" s="586">
        <v>451.5</v>
      </c>
      <c r="J24" s="586">
        <v>451.5</v>
      </c>
      <c r="K24" s="586">
        <v>451.50000000000006</v>
      </c>
      <c r="L24" s="377">
        <v>3429</v>
      </c>
      <c r="M24" s="377">
        <v>735</v>
      </c>
      <c r="N24" s="377">
        <v>840</v>
      </c>
      <c r="O24" s="377">
        <v>799.90463676997865</v>
      </c>
      <c r="P24" s="377">
        <v>2950.6</v>
      </c>
      <c r="Q24" s="377">
        <v>728.7</v>
      </c>
      <c r="R24" s="377">
        <v>840</v>
      </c>
      <c r="S24" s="377">
        <v>763.8253493662661</v>
      </c>
      <c r="T24" s="342">
        <v>3663.5</v>
      </c>
    </row>
    <row r="25" spans="2:20" ht="13.5" customHeight="1" x14ac:dyDescent="0.15">
      <c r="B25" s="437"/>
      <c r="C25" s="588" t="s">
        <v>118</v>
      </c>
      <c r="D25" s="589"/>
      <c r="E25" s="752" t="s">
        <v>447</v>
      </c>
      <c r="F25" s="753"/>
      <c r="G25" s="753"/>
      <c r="H25" s="754"/>
      <c r="I25" s="752" t="s">
        <v>247</v>
      </c>
      <c r="J25" s="753"/>
      <c r="K25" s="753"/>
      <c r="L25" s="754"/>
      <c r="M25" s="752" t="s">
        <v>448</v>
      </c>
      <c r="N25" s="753"/>
      <c r="O25" s="753"/>
      <c r="P25" s="754"/>
      <c r="Q25" s="437"/>
      <c r="R25" s="320"/>
      <c r="S25" s="320"/>
      <c r="T25" s="320"/>
    </row>
    <row r="26" spans="2:20" x14ac:dyDescent="0.15">
      <c r="B26" s="341" t="s">
        <v>446</v>
      </c>
      <c r="C26" s="326"/>
      <c r="D26" s="326"/>
      <c r="E26" s="631" t="s">
        <v>163</v>
      </c>
      <c r="F26" s="631" t="s">
        <v>126</v>
      </c>
      <c r="G26" s="631" t="s">
        <v>194</v>
      </c>
      <c r="H26" s="631" t="s">
        <v>128</v>
      </c>
      <c r="I26" s="596" t="s">
        <v>163</v>
      </c>
      <c r="J26" s="631" t="s">
        <v>126</v>
      </c>
      <c r="K26" s="597" t="s">
        <v>194</v>
      </c>
      <c r="L26" s="631" t="s">
        <v>128</v>
      </c>
      <c r="M26" s="596" t="s">
        <v>163</v>
      </c>
      <c r="N26" s="631" t="s">
        <v>126</v>
      </c>
      <c r="O26" s="597" t="s">
        <v>194</v>
      </c>
      <c r="P26" s="631" t="s">
        <v>128</v>
      </c>
      <c r="Q26" s="437"/>
      <c r="R26" s="320"/>
      <c r="S26" s="320"/>
      <c r="T26" s="320"/>
    </row>
    <row r="27" spans="2:20" x14ac:dyDescent="0.15">
      <c r="B27" s="437" t="s">
        <v>95</v>
      </c>
      <c r="C27" s="412">
        <v>18</v>
      </c>
      <c r="D27" s="317" t="s">
        <v>96</v>
      </c>
      <c r="E27" s="362">
        <v>431</v>
      </c>
      <c r="F27" s="362">
        <v>540</v>
      </c>
      <c r="G27" s="362">
        <v>477</v>
      </c>
      <c r="H27" s="362">
        <v>71090</v>
      </c>
      <c r="I27" s="352" t="s">
        <v>282</v>
      </c>
      <c r="J27" s="583" t="s">
        <v>282</v>
      </c>
      <c r="K27" s="584" t="s">
        <v>282</v>
      </c>
      <c r="L27" s="362">
        <v>1279</v>
      </c>
      <c r="M27" s="352" t="s">
        <v>282</v>
      </c>
      <c r="N27" s="583" t="s">
        <v>282</v>
      </c>
      <c r="O27" s="584" t="s">
        <v>282</v>
      </c>
      <c r="P27" s="362">
        <v>323</v>
      </c>
      <c r="Q27" s="437"/>
      <c r="R27" s="320"/>
      <c r="S27" s="320"/>
      <c r="T27" s="320"/>
    </row>
    <row r="28" spans="2:20" x14ac:dyDescent="0.15">
      <c r="B28" s="437"/>
      <c r="C28" s="412">
        <v>19</v>
      </c>
      <c r="E28" s="362">
        <v>452</v>
      </c>
      <c r="F28" s="362">
        <v>546</v>
      </c>
      <c r="G28" s="362">
        <v>475</v>
      </c>
      <c r="H28" s="362">
        <v>144984</v>
      </c>
      <c r="I28" s="583" t="s">
        <v>282</v>
      </c>
      <c r="J28" s="584" t="s">
        <v>282</v>
      </c>
      <c r="K28" s="583" t="s">
        <v>282</v>
      </c>
      <c r="L28" s="362">
        <v>1827</v>
      </c>
      <c r="M28" s="583" t="s">
        <v>282</v>
      </c>
      <c r="N28" s="584" t="s">
        <v>282</v>
      </c>
      <c r="O28" s="583" t="s">
        <v>282</v>
      </c>
      <c r="P28" s="583">
        <v>28195</v>
      </c>
      <c r="Q28" s="437"/>
      <c r="R28" s="320"/>
      <c r="S28" s="320"/>
      <c r="T28" s="320"/>
    </row>
    <row r="29" spans="2:20" x14ac:dyDescent="0.15">
      <c r="B29" s="437"/>
      <c r="C29" s="412">
        <v>20</v>
      </c>
      <c r="D29" s="320"/>
      <c r="E29" s="362">
        <v>473</v>
      </c>
      <c r="F29" s="362">
        <v>683</v>
      </c>
      <c r="G29" s="362">
        <v>610</v>
      </c>
      <c r="H29" s="362">
        <v>178640</v>
      </c>
      <c r="I29" s="583">
        <v>830</v>
      </c>
      <c r="J29" s="584">
        <v>945</v>
      </c>
      <c r="K29" s="583">
        <v>879</v>
      </c>
      <c r="L29" s="362">
        <v>3234</v>
      </c>
      <c r="M29" s="583" t="s">
        <v>282</v>
      </c>
      <c r="N29" s="584" t="s">
        <v>282</v>
      </c>
      <c r="O29" s="583" t="s">
        <v>282</v>
      </c>
      <c r="P29" s="362">
        <v>55397</v>
      </c>
      <c r="Q29" s="437"/>
      <c r="R29" s="320"/>
      <c r="S29" s="320"/>
      <c r="T29" s="320"/>
    </row>
    <row r="30" spans="2:20" x14ac:dyDescent="0.15">
      <c r="B30" s="341"/>
      <c r="C30" s="345">
        <v>21</v>
      </c>
      <c r="D30" s="326"/>
      <c r="E30" s="377">
        <v>388</v>
      </c>
      <c r="F30" s="377">
        <v>557</v>
      </c>
      <c r="G30" s="377">
        <v>454</v>
      </c>
      <c r="H30" s="377">
        <v>229829</v>
      </c>
      <c r="I30" s="586">
        <v>756</v>
      </c>
      <c r="J30" s="327">
        <v>945</v>
      </c>
      <c r="K30" s="586">
        <v>803</v>
      </c>
      <c r="L30" s="326">
        <v>5391</v>
      </c>
      <c r="M30" s="586" t="s">
        <v>282</v>
      </c>
      <c r="N30" s="327" t="s">
        <v>282</v>
      </c>
      <c r="O30" s="586" t="s">
        <v>282</v>
      </c>
      <c r="P30" s="377">
        <v>47438</v>
      </c>
      <c r="Q30" s="320"/>
      <c r="R30" s="320"/>
      <c r="S30" s="320"/>
      <c r="T30" s="320"/>
    </row>
    <row r="31" spans="2:20" x14ac:dyDescent="0.15">
      <c r="B31" s="437"/>
      <c r="C31" s="412">
        <v>12</v>
      </c>
      <c r="D31" s="328"/>
      <c r="E31" s="583">
        <v>388</v>
      </c>
      <c r="F31" s="584">
        <v>473</v>
      </c>
      <c r="G31" s="583">
        <v>402</v>
      </c>
      <c r="H31" s="584">
        <v>9412</v>
      </c>
      <c r="I31" s="583">
        <v>819</v>
      </c>
      <c r="J31" s="584">
        <v>819</v>
      </c>
      <c r="K31" s="583">
        <v>819</v>
      </c>
      <c r="L31" s="584">
        <v>99</v>
      </c>
      <c r="M31" s="583" t="s">
        <v>282</v>
      </c>
      <c r="N31" s="584" t="s">
        <v>282</v>
      </c>
      <c r="O31" s="583" t="s">
        <v>282</v>
      </c>
      <c r="P31" s="583">
        <v>3960</v>
      </c>
      <c r="Q31" s="320"/>
      <c r="R31" s="320"/>
      <c r="S31" s="320"/>
      <c r="T31" s="320"/>
    </row>
    <row r="32" spans="2:20" x14ac:dyDescent="0.15">
      <c r="B32" s="437" t="s">
        <v>99</v>
      </c>
      <c r="C32" s="412">
        <v>1</v>
      </c>
      <c r="D32" s="328" t="s">
        <v>2</v>
      </c>
      <c r="E32" s="583">
        <v>357</v>
      </c>
      <c r="F32" s="584">
        <v>434</v>
      </c>
      <c r="G32" s="583">
        <v>391</v>
      </c>
      <c r="H32" s="584">
        <v>13811</v>
      </c>
      <c r="I32" s="583">
        <v>767</v>
      </c>
      <c r="J32" s="584">
        <v>924</v>
      </c>
      <c r="K32" s="583">
        <v>811</v>
      </c>
      <c r="L32" s="584">
        <v>275</v>
      </c>
      <c r="M32" s="583" t="s">
        <v>282</v>
      </c>
      <c r="N32" s="584" t="s">
        <v>282</v>
      </c>
      <c r="O32" s="583" t="s">
        <v>282</v>
      </c>
      <c r="P32" s="583">
        <v>3640</v>
      </c>
      <c r="Q32" s="320"/>
      <c r="R32" s="320"/>
      <c r="S32" s="320"/>
      <c r="T32" s="320"/>
    </row>
    <row r="33" spans="2:20" x14ac:dyDescent="0.15">
      <c r="B33" s="437"/>
      <c r="C33" s="412">
        <v>2</v>
      </c>
      <c r="D33" s="328"/>
      <c r="E33" s="583">
        <v>383</v>
      </c>
      <c r="F33" s="584">
        <v>473</v>
      </c>
      <c r="G33" s="583">
        <v>398</v>
      </c>
      <c r="H33" s="584">
        <v>16206</v>
      </c>
      <c r="I33" s="583">
        <v>819</v>
      </c>
      <c r="J33" s="584">
        <v>840</v>
      </c>
      <c r="K33" s="583">
        <v>834</v>
      </c>
      <c r="L33" s="584">
        <v>82</v>
      </c>
      <c r="M33" s="583" t="s">
        <v>282</v>
      </c>
      <c r="N33" s="584" t="s">
        <v>282</v>
      </c>
      <c r="O33" s="583" t="s">
        <v>282</v>
      </c>
      <c r="P33" s="583">
        <v>3460</v>
      </c>
      <c r="Q33" s="320"/>
      <c r="R33" s="320"/>
      <c r="S33" s="320"/>
      <c r="T33" s="320"/>
    </row>
    <row r="34" spans="2:20" x14ac:dyDescent="0.15">
      <c r="B34" s="437"/>
      <c r="C34" s="412">
        <v>3</v>
      </c>
      <c r="D34" s="328"/>
      <c r="E34" s="583">
        <v>399</v>
      </c>
      <c r="F34" s="584">
        <v>484</v>
      </c>
      <c r="G34" s="583">
        <v>411</v>
      </c>
      <c r="H34" s="584">
        <v>15546</v>
      </c>
      <c r="I34" s="583">
        <v>767</v>
      </c>
      <c r="J34" s="584">
        <v>840</v>
      </c>
      <c r="K34" s="583">
        <v>779</v>
      </c>
      <c r="L34" s="584">
        <v>245</v>
      </c>
      <c r="M34" s="583" t="s">
        <v>282</v>
      </c>
      <c r="N34" s="584" t="s">
        <v>282</v>
      </c>
      <c r="O34" s="583" t="s">
        <v>282</v>
      </c>
      <c r="P34" s="583">
        <v>4200</v>
      </c>
      <c r="Q34" s="320"/>
      <c r="R34" s="320"/>
      <c r="S34" s="320"/>
      <c r="T34" s="320"/>
    </row>
    <row r="35" spans="2:20" x14ac:dyDescent="0.15">
      <c r="B35" s="437"/>
      <c r="C35" s="412">
        <v>4</v>
      </c>
      <c r="D35" s="328"/>
      <c r="E35" s="583">
        <v>404</v>
      </c>
      <c r="F35" s="584">
        <v>515</v>
      </c>
      <c r="G35" s="583">
        <v>447</v>
      </c>
      <c r="H35" s="584">
        <v>9303</v>
      </c>
      <c r="I35" s="583">
        <v>819</v>
      </c>
      <c r="J35" s="584">
        <v>924</v>
      </c>
      <c r="K35" s="583">
        <v>851</v>
      </c>
      <c r="L35" s="584">
        <v>176</v>
      </c>
      <c r="M35" s="583" t="s">
        <v>282</v>
      </c>
      <c r="N35" s="584" t="s">
        <v>282</v>
      </c>
      <c r="O35" s="583" t="s">
        <v>282</v>
      </c>
      <c r="P35" s="583">
        <v>3870</v>
      </c>
      <c r="Q35" s="320"/>
      <c r="R35" s="320"/>
      <c r="S35" s="320"/>
      <c r="T35" s="320"/>
    </row>
    <row r="36" spans="2:20" x14ac:dyDescent="0.15">
      <c r="B36" s="437"/>
      <c r="C36" s="412">
        <v>5</v>
      </c>
      <c r="D36" s="328"/>
      <c r="E36" s="583">
        <v>436</v>
      </c>
      <c r="F36" s="584">
        <v>515</v>
      </c>
      <c r="G36" s="583">
        <v>462</v>
      </c>
      <c r="H36" s="320">
        <v>7396</v>
      </c>
      <c r="I36" s="583">
        <v>840</v>
      </c>
      <c r="J36" s="584">
        <v>840</v>
      </c>
      <c r="K36" s="583">
        <v>840</v>
      </c>
      <c r="L36" s="362">
        <v>156</v>
      </c>
      <c r="M36" s="583" t="s">
        <v>282</v>
      </c>
      <c r="N36" s="584" t="s">
        <v>282</v>
      </c>
      <c r="O36" s="583" t="s">
        <v>282</v>
      </c>
      <c r="P36" s="583">
        <v>4428</v>
      </c>
      <c r="Q36" s="320"/>
      <c r="R36" s="320"/>
      <c r="S36" s="320"/>
      <c r="T36" s="320"/>
    </row>
    <row r="37" spans="2:20" x14ac:dyDescent="0.15">
      <c r="B37" s="437"/>
      <c r="C37" s="412">
        <v>6</v>
      </c>
      <c r="D37" s="328"/>
      <c r="E37" s="352">
        <v>483</v>
      </c>
      <c r="F37" s="583">
        <v>546</v>
      </c>
      <c r="G37" s="583">
        <v>516</v>
      </c>
      <c r="H37" s="320">
        <v>11345</v>
      </c>
      <c r="I37" s="583">
        <v>819</v>
      </c>
      <c r="J37" s="584">
        <v>882</v>
      </c>
      <c r="K37" s="583">
        <v>866</v>
      </c>
      <c r="L37" s="583">
        <v>194</v>
      </c>
      <c r="M37" s="583" t="s">
        <v>282</v>
      </c>
      <c r="N37" s="584" t="s">
        <v>282</v>
      </c>
      <c r="O37" s="583" t="s">
        <v>282</v>
      </c>
      <c r="P37" s="583">
        <v>4490</v>
      </c>
      <c r="Q37" s="320"/>
      <c r="R37" s="320"/>
      <c r="S37" s="320"/>
      <c r="T37" s="320"/>
    </row>
    <row r="38" spans="2:20" x14ac:dyDescent="0.15">
      <c r="B38" s="437"/>
      <c r="C38" s="412">
        <v>7</v>
      </c>
      <c r="D38" s="328"/>
      <c r="E38" s="352">
        <v>504</v>
      </c>
      <c r="F38" s="583">
        <v>609</v>
      </c>
      <c r="G38" s="583">
        <v>555</v>
      </c>
      <c r="H38" s="320">
        <v>2808</v>
      </c>
      <c r="I38" s="583" t="s">
        <v>282</v>
      </c>
      <c r="J38" s="584" t="s">
        <v>282</v>
      </c>
      <c r="K38" s="583" t="s">
        <v>282</v>
      </c>
      <c r="L38" s="583">
        <v>95</v>
      </c>
      <c r="M38" s="583" t="s">
        <v>282</v>
      </c>
      <c r="N38" s="584" t="s">
        <v>282</v>
      </c>
      <c r="O38" s="583" t="s">
        <v>282</v>
      </c>
      <c r="P38" s="583">
        <v>4220</v>
      </c>
      <c r="Q38" s="320"/>
      <c r="R38" s="320"/>
      <c r="S38" s="320"/>
      <c r="T38" s="320"/>
    </row>
    <row r="39" spans="2:20" x14ac:dyDescent="0.15">
      <c r="B39" s="437"/>
      <c r="C39" s="412">
        <v>8</v>
      </c>
      <c r="D39" s="328"/>
      <c r="E39" s="583">
        <v>473</v>
      </c>
      <c r="F39" s="584">
        <v>530</v>
      </c>
      <c r="G39" s="583">
        <v>499</v>
      </c>
      <c r="H39" s="320">
        <v>3980</v>
      </c>
      <c r="I39" s="583">
        <v>788</v>
      </c>
      <c r="J39" s="584">
        <v>882</v>
      </c>
      <c r="K39" s="583">
        <v>825</v>
      </c>
      <c r="L39" s="584">
        <v>148</v>
      </c>
      <c r="M39" s="583" t="s">
        <v>282</v>
      </c>
      <c r="N39" s="584" t="s">
        <v>282</v>
      </c>
      <c r="O39" s="583" t="s">
        <v>282</v>
      </c>
      <c r="P39" s="583">
        <v>3894</v>
      </c>
      <c r="Q39" s="320"/>
      <c r="R39" s="320"/>
      <c r="S39" s="320"/>
      <c r="T39" s="320"/>
    </row>
    <row r="40" spans="2:20" x14ac:dyDescent="0.15">
      <c r="B40" s="437"/>
      <c r="C40" s="412">
        <v>9</v>
      </c>
      <c r="D40" s="328"/>
      <c r="E40" s="583">
        <v>473</v>
      </c>
      <c r="F40" s="583">
        <v>530</v>
      </c>
      <c r="G40" s="583">
        <v>498</v>
      </c>
      <c r="H40" s="362">
        <v>12820</v>
      </c>
      <c r="I40" s="583">
        <v>788</v>
      </c>
      <c r="J40" s="584">
        <v>945</v>
      </c>
      <c r="K40" s="583">
        <v>835</v>
      </c>
      <c r="L40" s="583">
        <v>2938</v>
      </c>
      <c r="M40" s="583" t="s">
        <v>282</v>
      </c>
      <c r="N40" s="583" t="s">
        <v>282</v>
      </c>
      <c r="O40" s="583" t="s">
        <v>282</v>
      </c>
      <c r="P40" s="583">
        <v>4810</v>
      </c>
      <c r="Q40" s="320"/>
      <c r="R40" s="320"/>
      <c r="S40" s="320"/>
      <c r="T40" s="320"/>
    </row>
    <row r="41" spans="2:20" x14ac:dyDescent="0.15">
      <c r="B41" s="437"/>
      <c r="C41" s="412">
        <v>10</v>
      </c>
      <c r="D41" s="328"/>
      <c r="E41" s="583">
        <v>472.5</v>
      </c>
      <c r="F41" s="583">
        <v>577.5</v>
      </c>
      <c r="G41" s="583">
        <v>492.336008466355</v>
      </c>
      <c r="H41" s="362">
        <v>20264.2</v>
      </c>
      <c r="I41" s="583">
        <v>840</v>
      </c>
      <c r="J41" s="583">
        <v>840</v>
      </c>
      <c r="K41" s="583">
        <v>839.99999999999989</v>
      </c>
      <c r="L41" s="583">
        <v>349</v>
      </c>
      <c r="M41" s="399">
        <v>0</v>
      </c>
      <c r="N41" s="399">
        <v>0</v>
      </c>
      <c r="O41" s="399">
        <v>0</v>
      </c>
      <c r="P41" s="399">
        <v>3510</v>
      </c>
      <c r="Q41" s="320"/>
      <c r="R41" s="320"/>
      <c r="S41" s="320"/>
      <c r="T41" s="320"/>
    </row>
    <row r="42" spans="2:20" x14ac:dyDescent="0.15">
      <c r="B42" s="437"/>
      <c r="C42" s="412">
        <v>11</v>
      </c>
      <c r="D42" s="328"/>
      <c r="E42" s="583">
        <v>472.5</v>
      </c>
      <c r="F42" s="583">
        <v>533.4</v>
      </c>
      <c r="G42" s="583">
        <v>492.5503904601099</v>
      </c>
      <c r="H42" s="362">
        <v>25018.6</v>
      </c>
      <c r="I42" s="583">
        <v>819</v>
      </c>
      <c r="J42" s="583">
        <v>840</v>
      </c>
      <c r="K42" s="583">
        <v>825.36243511090152</v>
      </c>
      <c r="L42" s="583">
        <v>211.9</v>
      </c>
      <c r="M42" s="399">
        <v>0</v>
      </c>
      <c r="N42" s="399">
        <v>0</v>
      </c>
      <c r="O42" s="399">
        <v>0</v>
      </c>
      <c r="P42" s="399">
        <v>16696</v>
      </c>
      <c r="Q42" s="320"/>
      <c r="R42" s="320"/>
      <c r="S42" s="320"/>
      <c r="T42" s="320"/>
    </row>
    <row r="43" spans="2:20" x14ac:dyDescent="0.15">
      <c r="B43" s="341"/>
      <c r="C43" s="345">
        <v>12</v>
      </c>
      <c r="D43" s="342"/>
      <c r="E43" s="586">
        <v>462</v>
      </c>
      <c r="F43" s="586">
        <v>509.25</v>
      </c>
      <c r="G43" s="586">
        <v>472.96266875645642</v>
      </c>
      <c r="H43" s="377">
        <v>3933.3</v>
      </c>
      <c r="I43" s="586">
        <v>840</v>
      </c>
      <c r="J43" s="586">
        <v>892.5</v>
      </c>
      <c r="K43" s="586">
        <v>847.63803680981607</v>
      </c>
      <c r="L43" s="586">
        <v>114.1</v>
      </c>
      <c r="M43" s="507">
        <v>0</v>
      </c>
      <c r="N43" s="507">
        <v>0</v>
      </c>
      <c r="O43" s="507">
        <v>0</v>
      </c>
      <c r="P43" s="507">
        <v>3040</v>
      </c>
      <c r="Q43" s="320"/>
      <c r="R43" s="320"/>
      <c r="S43" s="320"/>
      <c r="T43" s="320"/>
    </row>
    <row r="44" spans="2:20" s="320" customFormat="1" ht="6.75" customHeight="1" x14ac:dyDescent="0.15">
      <c r="G44" s="584"/>
      <c r="H44" s="584"/>
      <c r="I44" s="584"/>
      <c r="J44" s="584"/>
      <c r="K44" s="584"/>
      <c r="L44" s="584"/>
      <c r="M44" s="584"/>
      <c r="N44" s="584"/>
      <c r="O44" s="584"/>
      <c r="P44" s="584"/>
    </row>
    <row r="45" spans="2:20" ht="12.75" customHeight="1" x14ac:dyDescent="0.15">
      <c r="B45" s="378" t="s">
        <v>449</v>
      </c>
      <c r="C45" s="317" t="s">
        <v>450</v>
      </c>
    </row>
    <row r="46" spans="2:20" ht="12.75" customHeight="1" x14ac:dyDescent="0.15">
      <c r="B46" s="403">
        <v>2</v>
      </c>
      <c r="C46" s="317" t="s">
        <v>393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3:X50"/>
  <sheetViews>
    <sheetView zoomScale="75" zoomScaleNormal="75" workbookViewId="0"/>
  </sheetViews>
  <sheetFormatPr defaultColWidth="7.5" defaultRowHeight="12" x14ac:dyDescent="0.15"/>
  <cols>
    <col min="1" max="1" width="0.75" style="317" customWidth="1"/>
    <col min="2" max="2" width="5.25" style="317" customWidth="1"/>
    <col min="3" max="3" width="3.5" style="317" customWidth="1"/>
    <col min="4" max="4" width="5.625" style="317" customWidth="1"/>
    <col min="5" max="5" width="5.5" style="317" customWidth="1"/>
    <col min="6" max="7" width="5.875" style="317" customWidth="1"/>
    <col min="8" max="8" width="7.875" style="317" customWidth="1"/>
    <col min="9" max="9" width="5.5" style="317" customWidth="1"/>
    <col min="10" max="11" width="5.875" style="317" customWidth="1"/>
    <col min="12" max="12" width="7.875" style="317" customWidth="1"/>
    <col min="13" max="13" width="5.5" style="317" customWidth="1"/>
    <col min="14" max="15" width="5.875" style="317" customWidth="1"/>
    <col min="16" max="16" width="7.875" style="317" customWidth="1"/>
    <col min="17" max="17" width="5.5" style="317" customWidth="1"/>
    <col min="18" max="19" width="5.875" style="317" customWidth="1"/>
    <col min="20" max="20" width="7.875" style="317" customWidth="1"/>
    <col min="21" max="21" width="5.25" style="317" customWidth="1"/>
    <col min="22" max="23" width="5.875" style="317" customWidth="1"/>
    <col min="24" max="24" width="7.875" style="317" customWidth="1"/>
    <col min="25" max="16384" width="7.5" style="317"/>
  </cols>
  <sheetData>
    <row r="3" spans="2:24" x14ac:dyDescent="0.15">
      <c r="B3" s="317" t="s">
        <v>451</v>
      </c>
    </row>
    <row r="4" spans="2:24" x14ac:dyDescent="0.15">
      <c r="X4" s="378" t="s">
        <v>245</v>
      </c>
    </row>
    <row r="5" spans="2:24" ht="6" customHeight="1" x14ac:dyDescent="0.15"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</row>
    <row r="6" spans="2:24" ht="13.5" customHeight="1" x14ac:dyDescent="0.15">
      <c r="B6" s="437"/>
      <c r="C6" s="338" t="s">
        <v>118</v>
      </c>
      <c r="D6" s="656"/>
      <c r="E6" s="437" t="s">
        <v>259</v>
      </c>
      <c r="I6" s="437" t="s">
        <v>260</v>
      </c>
      <c r="M6" s="437" t="s">
        <v>452</v>
      </c>
      <c r="N6" s="347"/>
      <c r="O6" s="347"/>
      <c r="P6" s="347"/>
      <c r="Q6" s="696" t="s">
        <v>453</v>
      </c>
      <c r="R6" s="697"/>
      <c r="S6" s="697"/>
      <c r="T6" s="698"/>
      <c r="U6" s="379" t="s">
        <v>454</v>
      </c>
      <c r="V6" s="347"/>
      <c r="W6" s="347"/>
      <c r="X6" s="348"/>
    </row>
    <row r="7" spans="2:24" x14ac:dyDescent="0.15">
      <c r="B7" s="437"/>
      <c r="C7" s="341"/>
      <c r="D7" s="342"/>
      <c r="E7" s="437"/>
      <c r="F7" s="320"/>
      <c r="G7" s="320"/>
      <c r="H7" s="320"/>
      <c r="I7" s="657"/>
      <c r="J7" s="658"/>
      <c r="K7" s="658"/>
      <c r="L7" s="658"/>
      <c r="M7" s="657"/>
      <c r="N7" s="658"/>
      <c r="O7" s="658"/>
      <c r="P7" s="658"/>
      <c r="Q7" s="657"/>
      <c r="R7" s="658"/>
      <c r="S7" s="658"/>
      <c r="T7" s="658"/>
      <c r="U7" s="657"/>
      <c r="V7" s="658"/>
      <c r="W7" s="658"/>
      <c r="X7" s="659"/>
    </row>
    <row r="8" spans="2:24" x14ac:dyDescent="0.15">
      <c r="B8" s="539" t="s">
        <v>327</v>
      </c>
      <c r="C8" s="540"/>
      <c r="D8" s="541"/>
      <c r="E8" s="379" t="s">
        <v>125</v>
      </c>
      <c r="F8" s="329" t="s">
        <v>126</v>
      </c>
      <c r="G8" s="347" t="s">
        <v>127</v>
      </c>
      <c r="H8" s="329" t="s">
        <v>128</v>
      </c>
      <c r="I8" s="379" t="s">
        <v>125</v>
      </c>
      <c r="J8" s="329" t="s">
        <v>126</v>
      </c>
      <c r="K8" s="347" t="s">
        <v>127</v>
      </c>
      <c r="L8" s="329" t="s">
        <v>128</v>
      </c>
      <c r="M8" s="379" t="s">
        <v>125</v>
      </c>
      <c r="N8" s="329" t="s">
        <v>126</v>
      </c>
      <c r="O8" s="347" t="s">
        <v>127</v>
      </c>
      <c r="P8" s="329" t="s">
        <v>128</v>
      </c>
      <c r="Q8" s="379" t="s">
        <v>125</v>
      </c>
      <c r="R8" s="329" t="s">
        <v>126</v>
      </c>
      <c r="S8" s="347" t="s">
        <v>127</v>
      </c>
      <c r="T8" s="329" t="s">
        <v>128</v>
      </c>
      <c r="U8" s="379" t="s">
        <v>125</v>
      </c>
      <c r="V8" s="329" t="s">
        <v>126</v>
      </c>
      <c r="W8" s="347" t="s">
        <v>127</v>
      </c>
      <c r="X8" s="329" t="s">
        <v>128</v>
      </c>
    </row>
    <row r="9" spans="2:24" x14ac:dyDescent="0.15">
      <c r="B9" s="341"/>
      <c r="C9" s="326"/>
      <c r="D9" s="326"/>
      <c r="E9" s="341"/>
      <c r="F9" s="377"/>
      <c r="G9" s="326" t="s">
        <v>129</v>
      </c>
      <c r="H9" s="377"/>
      <c r="I9" s="341"/>
      <c r="J9" s="377"/>
      <c r="K9" s="326" t="s">
        <v>129</v>
      </c>
      <c r="L9" s="377"/>
      <c r="M9" s="341"/>
      <c r="N9" s="377"/>
      <c r="O9" s="326" t="s">
        <v>129</v>
      </c>
      <c r="P9" s="377"/>
      <c r="Q9" s="341"/>
      <c r="R9" s="377"/>
      <c r="S9" s="326" t="s">
        <v>129</v>
      </c>
      <c r="T9" s="377"/>
      <c r="U9" s="341"/>
      <c r="V9" s="377"/>
      <c r="W9" s="326" t="s">
        <v>129</v>
      </c>
      <c r="X9" s="377"/>
    </row>
    <row r="10" spans="2:24" x14ac:dyDescent="0.15">
      <c r="B10" s="379" t="s">
        <v>95</v>
      </c>
      <c r="C10" s="347">
        <v>19</v>
      </c>
      <c r="D10" s="347" t="s">
        <v>96</v>
      </c>
      <c r="E10" s="379">
        <v>651</v>
      </c>
      <c r="F10" s="329">
        <v>789</v>
      </c>
      <c r="G10" s="347">
        <v>711</v>
      </c>
      <c r="H10" s="329">
        <v>841110</v>
      </c>
      <c r="I10" s="379">
        <v>840</v>
      </c>
      <c r="J10" s="329">
        <v>998</v>
      </c>
      <c r="K10" s="347">
        <v>945</v>
      </c>
      <c r="L10" s="329">
        <v>140356</v>
      </c>
      <c r="M10" s="379">
        <v>651</v>
      </c>
      <c r="N10" s="329">
        <v>798</v>
      </c>
      <c r="O10" s="347">
        <v>691</v>
      </c>
      <c r="P10" s="329">
        <v>190730</v>
      </c>
      <c r="Q10" s="379">
        <v>735</v>
      </c>
      <c r="R10" s="329">
        <v>830</v>
      </c>
      <c r="S10" s="347">
        <v>771</v>
      </c>
      <c r="T10" s="329">
        <v>100101</v>
      </c>
      <c r="U10" s="379">
        <v>557</v>
      </c>
      <c r="V10" s="329">
        <v>662</v>
      </c>
      <c r="W10" s="347">
        <v>606</v>
      </c>
      <c r="X10" s="329">
        <v>102086</v>
      </c>
    </row>
    <row r="11" spans="2:24" x14ac:dyDescent="0.15">
      <c r="B11" s="437"/>
      <c r="C11" s="320">
        <v>20</v>
      </c>
      <c r="D11" s="320"/>
      <c r="E11" s="437">
        <v>650</v>
      </c>
      <c r="F11" s="362">
        <v>794</v>
      </c>
      <c r="G11" s="320">
        <v>704</v>
      </c>
      <c r="H11" s="362">
        <v>1256417</v>
      </c>
      <c r="I11" s="437">
        <v>760</v>
      </c>
      <c r="J11" s="362">
        <v>945</v>
      </c>
      <c r="K11" s="320">
        <v>856</v>
      </c>
      <c r="L11" s="362">
        <v>160263</v>
      </c>
      <c r="M11" s="437">
        <v>651</v>
      </c>
      <c r="N11" s="362">
        <v>798</v>
      </c>
      <c r="O11" s="320">
        <v>699</v>
      </c>
      <c r="P11" s="362">
        <v>213634</v>
      </c>
      <c r="Q11" s="437">
        <v>735</v>
      </c>
      <c r="R11" s="362">
        <v>840</v>
      </c>
      <c r="S11" s="320">
        <v>771</v>
      </c>
      <c r="T11" s="362">
        <v>134150</v>
      </c>
      <c r="U11" s="437">
        <v>588</v>
      </c>
      <c r="V11" s="362">
        <v>713</v>
      </c>
      <c r="W11" s="320">
        <v>616</v>
      </c>
      <c r="X11" s="362">
        <v>88254</v>
      </c>
    </row>
    <row r="12" spans="2:24" x14ac:dyDescent="0.15">
      <c r="B12" s="341"/>
      <c r="C12" s="326">
        <v>21</v>
      </c>
      <c r="D12" s="326"/>
      <c r="E12" s="341">
        <v>609</v>
      </c>
      <c r="F12" s="377">
        <v>767</v>
      </c>
      <c r="G12" s="326">
        <v>675</v>
      </c>
      <c r="H12" s="377">
        <v>1426618</v>
      </c>
      <c r="I12" s="341">
        <v>735</v>
      </c>
      <c r="J12" s="377">
        <v>945</v>
      </c>
      <c r="K12" s="326">
        <v>813</v>
      </c>
      <c r="L12" s="377">
        <v>255393</v>
      </c>
      <c r="M12" s="341">
        <v>620</v>
      </c>
      <c r="N12" s="377">
        <v>788</v>
      </c>
      <c r="O12" s="326">
        <v>725</v>
      </c>
      <c r="P12" s="377">
        <v>18975</v>
      </c>
      <c r="Q12" s="341">
        <v>646</v>
      </c>
      <c r="R12" s="377">
        <v>819</v>
      </c>
      <c r="S12" s="326">
        <v>707</v>
      </c>
      <c r="T12" s="377">
        <v>504851</v>
      </c>
      <c r="U12" s="341">
        <v>473</v>
      </c>
      <c r="V12" s="377">
        <v>662</v>
      </c>
      <c r="W12" s="326">
        <v>546</v>
      </c>
      <c r="X12" s="377">
        <v>64862</v>
      </c>
    </row>
    <row r="13" spans="2:24" x14ac:dyDescent="0.15">
      <c r="B13" s="437" t="s">
        <v>407</v>
      </c>
      <c r="C13" s="320">
        <v>4</v>
      </c>
      <c r="D13" s="320"/>
      <c r="E13" s="437">
        <v>651</v>
      </c>
      <c r="F13" s="362">
        <v>756</v>
      </c>
      <c r="G13" s="320">
        <v>681</v>
      </c>
      <c r="H13" s="362">
        <v>94260</v>
      </c>
      <c r="I13" s="437">
        <v>735</v>
      </c>
      <c r="J13" s="362">
        <v>903</v>
      </c>
      <c r="K13" s="320">
        <v>824</v>
      </c>
      <c r="L13" s="362">
        <v>25216</v>
      </c>
      <c r="M13" s="699">
        <v>699</v>
      </c>
      <c r="N13" s="700">
        <v>756</v>
      </c>
      <c r="O13" s="701">
        <v>737</v>
      </c>
      <c r="P13" s="362">
        <v>1470</v>
      </c>
      <c r="Q13" s="352">
        <v>672</v>
      </c>
      <c r="R13" s="352">
        <v>788</v>
      </c>
      <c r="S13" s="352">
        <v>725</v>
      </c>
      <c r="T13" s="362">
        <v>64870</v>
      </c>
      <c r="U13" s="437">
        <v>504</v>
      </c>
      <c r="V13" s="362">
        <v>578</v>
      </c>
      <c r="W13" s="320">
        <v>558</v>
      </c>
      <c r="X13" s="362">
        <v>9628</v>
      </c>
    </row>
    <row r="14" spans="2:24" x14ac:dyDescent="0.15">
      <c r="B14" s="437"/>
      <c r="C14" s="320">
        <v>5</v>
      </c>
      <c r="D14" s="320"/>
      <c r="E14" s="437">
        <v>588</v>
      </c>
      <c r="F14" s="362">
        <v>756</v>
      </c>
      <c r="G14" s="320">
        <v>662</v>
      </c>
      <c r="H14" s="362">
        <v>77693</v>
      </c>
      <c r="I14" s="437">
        <v>714</v>
      </c>
      <c r="J14" s="362">
        <v>893</v>
      </c>
      <c r="K14" s="320">
        <v>823</v>
      </c>
      <c r="L14" s="362">
        <v>22351</v>
      </c>
      <c r="M14" s="352">
        <v>756</v>
      </c>
      <c r="N14" s="583">
        <v>756</v>
      </c>
      <c r="O14" s="584">
        <v>756</v>
      </c>
      <c r="P14" s="362">
        <v>1387</v>
      </c>
      <c r="Q14" s="352">
        <v>641</v>
      </c>
      <c r="R14" s="352">
        <v>788</v>
      </c>
      <c r="S14" s="352">
        <v>692</v>
      </c>
      <c r="T14" s="362">
        <v>44066</v>
      </c>
      <c r="U14" s="437">
        <v>504</v>
      </c>
      <c r="V14" s="362">
        <v>589</v>
      </c>
      <c r="W14" s="320">
        <v>558</v>
      </c>
      <c r="X14" s="362">
        <v>12218</v>
      </c>
    </row>
    <row r="15" spans="2:24" x14ac:dyDescent="0.15">
      <c r="B15" s="437"/>
      <c r="C15" s="320">
        <v>6</v>
      </c>
      <c r="D15" s="320"/>
      <c r="E15" s="437">
        <v>599</v>
      </c>
      <c r="F15" s="362">
        <v>714</v>
      </c>
      <c r="G15" s="320">
        <v>649</v>
      </c>
      <c r="H15" s="362">
        <v>102659</v>
      </c>
      <c r="I15" s="437">
        <v>714</v>
      </c>
      <c r="J15" s="362">
        <v>893</v>
      </c>
      <c r="K15" s="320">
        <v>791</v>
      </c>
      <c r="L15" s="362">
        <v>30155</v>
      </c>
      <c r="M15" s="352">
        <v>609</v>
      </c>
      <c r="N15" s="583">
        <v>734</v>
      </c>
      <c r="O15" s="584">
        <v>695</v>
      </c>
      <c r="P15" s="362">
        <v>2465</v>
      </c>
      <c r="Q15" s="352">
        <v>641</v>
      </c>
      <c r="R15" s="352">
        <v>735</v>
      </c>
      <c r="S15" s="352">
        <v>692</v>
      </c>
      <c r="T15" s="362">
        <v>68648</v>
      </c>
      <c r="U15" s="437">
        <v>509</v>
      </c>
      <c r="V15" s="362">
        <v>578</v>
      </c>
      <c r="W15" s="320">
        <v>531</v>
      </c>
      <c r="X15" s="362">
        <v>7062</v>
      </c>
    </row>
    <row r="16" spans="2:24" x14ac:dyDescent="0.15">
      <c r="B16" s="437"/>
      <c r="C16" s="320">
        <v>7</v>
      </c>
      <c r="D16" s="320"/>
      <c r="E16" s="437">
        <v>610</v>
      </c>
      <c r="F16" s="362">
        <v>714</v>
      </c>
      <c r="G16" s="320">
        <v>650</v>
      </c>
      <c r="H16" s="362">
        <v>95711</v>
      </c>
      <c r="I16" s="437">
        <v>714</v>
      </c>
      <c r="J16" s="362">
        <v>893</v>
      </c>
      <c r="K16" s="320">
        <v>789</v>
      </c>
      <c r="L16" s="362">
        <v>20450</v>
      </c>
      <c r="M16" s="352">
        <v>609</v>
      </c>
      <c r="N16" s="583">
        <v>639</v>
      </c>
      <c r="O16" s="584">
        <v>623</v>
      </c>
      <c r="P16" s="362">
        <v>1605</v>
      </c>
      <c r="Q16" s="352">
        <v>641</v>
      </c>
      <c r="R16" s="352">
        <v>788</v>
      </c>
      <c r="S16" s="352">
        <v>692</v>
      </c>
      <c r="T16" s="362">
        <v>48437</v>
      </c>
      <c r="U16" s="437">
        <v>499</v>
      </c>
      <c r="V16" s="362">
        <v>563</v>
      </c>
      <c r="W16" s="320">
        <v>518</v>
      </c>
      <c r="X16" s="362">
        <v>7844</v>
      </c>
    </row>
    <row r="17" spans="2:24" x14ac:dyDescent="0.15">
      <c r="B17" s="437"/>
      <c r="C17" s="320">
        <v>8</v>
      </c>
      <c r="D17" s="320"/>
      <c r="E17" s="437">
        <v>620</v>
      </c>
      <c r="F17" s="362">
        <v>714</v>
      </c>
      <c r="G17" s="320">
        <v>647</v>
      </c>
      <c r="H17" s="362">
        <v>104824</v>
      </c>
      <c r="I17" s="437">
        <v>714</v>
      </c>
      <c r="J17" s="362">
        <v>906</v>
      </c>
      <c r="K17" s="320">
        <v>787</v>
      </c>
      <c r="L17" s="362">
        <v>27829</v>
      </c>
      <c r="M17" s="352">
        <v>631</v>
      </c>
      <c r="N17" s="583">
        <v>662</v>
      </c>
      <c r="O17" s="584">
        <v>637</v>
      </c>
      <c r="P17" s="362">
        <v>2934</v>
      </c>
      <c r="Q17" s="352">
        <v>641</v>
      </c>
      <c r="R17" s="352">
        <v>751</v>
      </c>
      <c r="S17" s="352">
        <v>688</v>
      </c>
      <c r="T17" s="362">
        <v>55959</v>
      </c>
      <c r="U17" s="437">
        <v>473</v>
      </c>
      <c r="V17" s="362">
        <v>541</v>
      </c>
      <c r="W17" s="320">
        <v>518</v>
      </c>
      <c r="X17" s="362">
        <v>7346</v>
      </c>
    </row>
    <row r="18" spans="2:24" x14ac:dyDescent="0.15">
      <c r="B18" s="437"/>
      <c r="C18" s="320">
        <v>9</v>
      </c>
      <c r="D18" s="320"/>
      <c r="E18" s="437">
        <v>630</v>
      </c>
      <c r="F18" s="362">
        <v>720</v>
      </c>
      <c r="G18" s="320">
        <v>656</v>
      </c>
      <c r="H18" s="362">
        <v>133864</v>
      </c>
      <c r="I18" s="437">
        <v>714</v>
      </c>
      <c r="J18" s="362">
        <v>893</v>
      </c>
      <c r="K18" s="320">
        <v>783</v>
      </c>
      <c r="L18" s="362">
        <v>32769</v>
      </c>
      <c r="M18" s="352">
        <v>620</v>
      </c>
      <c r="N18" s="583">
        <v>734</v>
      </c>
      <c r="O18" s="584">
        <v>660</v>
      </c>
      <c r="P18" s="362">
        <v>3079</v>
      </c>
      <c r="Q18" s="352">
        <v>641</v>
      </c>
      <c r="R18" s="352">
        <v>735</v>
      </c>
      <c r="S18" s="352">
        <v>691</v>
      </c>
      <c r="T18" s="362">
        <v>77269</v>
      </c>
      <c r="U18" s="437">
        <v>473</v>
      </c>
      <c r="V18" s="362">
        <v>536</v>
      </c>
      <c r="W18" s="320">
        <v>505</v>
      </c>
      <c r="X18" s="362">
        <v>12546</v>
      </c>
    </row>
    <row r="19" spans="2:24" x14ac:dyDescent="0.15">
      <c r="B19" s="437"/>
      <c r="C19" s="320">
        <v>10</v>
      </c>
      <c r="D19" s="328"/>
      <c r="E19" s="362">
        <v>630</v>
      </c>
      <c r="F19" s="362">
        <v>724.18500000000006</v>
      </c>
      <c r="G19" s="362">
        <v>670.69213765286804</v>
      </c>
      <c r="H19" s="362">
        <v>139978.6</v>
      </c>
      <c r="I19" s="362">
        <v>714</v>
      </c>
      <c r="J19" s="362">
        <v>892.92</v>
      </c>
      <c r="K19" s="362">
        <v>770.70178497085783</v>
      </c>
      <c r="L19" s="362">
        <v>32498.799999999999</v>
      </c>
      <c r="M19" s="583">
        <v>619.5</v>
      </c>
      <c r="N19" s="583">
        <v>720.5100000000001</v>
      </c>
      <c r="O19" s="583">
        <v>664.56957928802603</v>
      </c>
      <c r="P19" s="362">
        <v>3968.9</v>
      </c>
      <c r="Q19" s="583">
        <v>651</v>
      </c>
      <c r="R19" s="583">
        <v>735</v>
      </c>
      <c r="S19" s="583">
        <v>690.29047322937288</v>
      </c>
      <c r="T19" s="362">
        <v>101732</v>
      </c>
      <c r="U19" s="362">
        <v>483</v>
      </c>
      <c r="V19" s="362">
        <v>535.5</v>
      </c>
      <c r="W19" s="362">
        <v>489.33214938096199</v>
      </c>
      <c r="X19" s="362">
        <v>13480.400000000001</v>
      </c>
    </row>
    <row r="20" spans="2:24" x14ac:dyDescent="0.15">
      <c r="B20" s="437"/>
      <c r="C20" s="320">
        <v>11</v>
      </c>
      <c r="D20" s="328"/>
      <c r="E20" s="362">
        <v>609</v>
      </c>
      <c r="F20" s="362">
        <v>719.98500000000013</v>
      </c>
      <c r="G20" s="362">
        <v>653.43949183691984</v>
      </c>
      <c r="H20" s="362">
        <v>160308.4</v>
      </c>
      <c r="I20" s="362">
        <v>709.90500000000009</v>
      </c>
      <c r="J20" s="362">
        <v>892.81499999999994</v>
      </c>
      <c r="K20" s="362">
        <v>766.24054596146334</v>
      </c>
      <c r="L20" s="362">
        <v>48105.8</v>
      </c>
      <c r="M20" s="583">
        <v>619.08000000000004</v>
      </c>
      <c r="N20" s="583">
        <v>709.80000000000007</v>
      </c>
      <c r="O20" s="583">
        <v>660.6334682386065</v>
      </c>
      <c r="P20" s="362">
        <v>4571.1000000000004</v>
      </c>
      <c r="Q20" s="583">
        <v>651</v>
      </c>
      <c r="R20" s="583">
        <v>735</v>
      </c>
      <c r="S20" s="583">
        <v>688.40420357232085</v>
      </c>
      <c r="T20" s="362">
        <v>150078.9</v>
      </c>
      <c r="U20" s="362">
        <v>504</v>
      </c>
      <c r="V20" s="362">
        <v>538.54499999999996</v>
      </c>
      <c r="W20" s="362">
        <v>518.27037972478672</v>
      </c>
      <c r="X20" s="328">
        <v>16761.3</v>
      </c>
    </row>
    <row r="21" spans="2:24" x14ac:dyDescent="0.15">
      <c r="B21" s="341"/>
      <c r="C21" s="326">
        <v>12</v>
      </c>
      <c r="D21" s="342"/>
      <c r="E21" s="377">
        <v>588</v>
      </c>
      <c r="F21" s="377">
        <v>682.5</v>
      </c>
      <c r="G21" s="377">
        <v>631.93986992859516</v>
      </c>
      <c r="H21" s="377">
        <v>114470</v>
      </c>
      <c r="I21" s="377">
        <v>682.5</v>
      </c>
      <c r="J21" s="377">
        <v>840</v>
      </c>
      <c r="K21" s="377">
        <v>763.13290512870515</v>
      </c>
      <c r="L21" s="377">
        <v>36924</v>
      </c>
      <c r="M21" s="586">
        <v>600.07500000000005</v>
      </c>
      <c r="N21" s="586">
        <v>714.63000000000011</v>
      </c>
      <c r="O21" s="586">
        <v>652.26356739933851</v>
      </c>
      <c r="P21" s="377">
        <v>4145</v>
      </c>
      <c r="Q21" s="586">
        <v>651</v>
      </c>
      <c r="R21" s="586">
        <v>735</v>
      </c>
      <c r="S21" s="586">
        <v>682.43039276922616</v>
      </c>
      <c r="T21" s="377">
        <v>112904</v>
      </c>
      <c r="U21" s="377">
        <v>525</v>
      </c>
      <c r="V21" s="377">
        <v>577.5</v>
      </c>
      <c r="W21" s="377">
        <v>549.23228223540445</v>
      </c>
      <c r="X21" s="342">
        <v>10293</v>
      </c>
    </row>
    <row r="22" spans="2:24" x14ac:dyDescent="0.15">
      <c r="B22" s="437" t="s">
        <v>425</v>
      </c>
      <c r="C22" s="320"/>
      <c r="E22" s="437"/>
      <c r="F22" s="362"/>
      <c r="G22" s="320"/>
      <c r="H22" s="362"/>
      <c r="I22" s="437"/>
      <c r="J22" s="437"/>
      <c r="K22" s="362"/>
      <c r="L22" s="362"/>
      <c r="M22" s="437"/>
      <c r="N22" s="362"/>
      <c r="O22" s="320"/>
      <c r="P22" s="362"/>
      <c r="Q22" s="352"/>
      <c r="R22" s="583"/>
      <c r="S22" s="584"/>
      <c r="T22" s="362"/>
      <c r="U22" s="437"/>
      <c r="V22" s="362"/>
      <c r="W22" s="320"/>
      <c r="X22" s="362"/>
    </row>
    <row r="23" spans="2:24" x14ac:dyDescent="0.15">
      <c r="B23" s="437"/>
      <c r="C23" s="320"/>
      <c r="E23" s="437"/>
      <c r="F23" s="362"/>
      <c r="G23" s="320"/>
      <c r="H23" s="362"/>
      <c r="I23" s="437"/>
      <c r="J23" s="437"/>
      <c r="K23" s="362"/>
      <c r="L23" s="362"/>
      <c r="M23" s="437"/>
      <c r="N23" s="362"/>
      <c r="O23" s="320"/>
      <c r="P23" s="362"/>
      <c r="Q23" s="352"/>
      <c r="R23" s="583"/>
      <c r="S23" s="584"/>
      <c r="T23" s="362"/>
      <c r="U23" s="437"/>
      <c r="V23" s="362"/>
      <c r="W23" s="320"/>
      <c r="X23" s="362"/>
    </row>
    <row r="24" spans="2:24" x14ac:dyDescent="0.15">
      <c r="B24" s="661">
        <v>40513</v>
      </c>
      <c r="C24" s="662"/>
      <c r="D24" s="663">
        <v>40527</v>
      </c>
      <c r="E24" s="437">
        <v>588</v>
      </c>
      <c r="F24" s="362">
        <v>682.5</v>
      </c>
      <c r="G24" s="320">
        <v>633.53532350472506</v>
      </c>
      <c r="H24" s="362">
        <v>61642</v>
      </c>
      <c r="I24" s="437">
        <v>693</v>
      </c>
      <c r="J24" s="437">
        <v>840</v>
      </c>
      <c r="K24" s="362">
        <v>766.11071545874745</v>
      </c>
      <c r="L24" s="362">
        <v>19584.900000000001</v>
      </c>
      <c r="M24" s="352">
        <v>600.07500000000005</v>
      </c>
      <c r="N24" s="583">
        <v>714.63000000000011</v>
      </c>
      <c r="O24" s="584">
        <v>650.29859789684519</v>
      </c>
      <c r="P24" s="362">
        <v>2303.4</v>
      </c>
      <c r="Q24" s="352">
        <v>651</v>
      </c>
      <c r="R24" s="583">
        <v>735</v>
      </c>
      <c r="S24" s="584">
        <v>683.83800759295855</v>
      </c>
      <c r="T24" s="362">
        <v>50172.2</v>
      </c>
      <c r="U24" s="437">
        <v>525</v>
      </c>
      <c r="V24" s="362">
        <v>575.4</v>
      </c>
      <c r="W24" s="320">
        <v>544.8830749354006</v>
      </c>
      <c r="X24" s="362">
        <v>5244.9</v>
      </c>
    </row>
    <row r="25" spans="2:24" x14ac:dyDescent="0.15">
      <c r="B25" s="661">
        <v>40528</v>
      </c>
      <c r="C25" s="662"/>
      <c r="D25" s="702">
        <v>40540</v>
      </c>
      <c r="E25" s="352">
        <v>588</v>
      </c>
      <c r="F25" s="352">
        <v>682.5</v>
      </c>
      <c r="G25" s="352">
        <v>629.89672920123166</v>
      </c>
      <c r="H25" s="362">
        <v>47678.2</v>
      </c>
      <c r="I25" s="352">
        <v>682.5</v>
      </c>
      <c r="J25" s="352">
        <v>829.5</v>
      </c>
      <c r="K25" s="583">
        <v>758.50328181240752</v>
      </c>
      <c r="L25" s="362">
        <v>14799</v>
      </c>
      <c r="M25" s="352">
        <v>619.5</v>
      </c>
      <c r="N25" s="352">
        <v>662.7600000000001</v>
      </c>
      <c r="O25" s="352">
        <v>655.87155204119176</v>
      </c>
      <c r="P25" s="362">
        <v>1215.7</v>
      </c>
      <c r="Q25" s="352">
        <v>651</v>
      </c>
      <c r="R25" s="583">
        <v>714</v>
      </c>
      <c r="S25" s="584">
        <v>681.05852105778774</v>
      </c>
      <c r="T25" s="362">
        <v>52837.599999999999</v>
      </c>
      <c r="U25" s="352">
        <v>525</v>
      </c>
      <c r="V25" s="352">
        <v>577.5</v>
      </c>
      <c r="W25" s="352">
        <v>560.69523269012495</v>
      </c>
      <c r="X25" s="362">
        <v>5048.1000000000004</v>
      </c>
    </row>
    <row r="26" spans="2:24" x14ac:dyDescent="0.15">
      <c r="B26" s="664"/>
      <c r="C26" s="665"/>
      <c r="D26" s="666">
        <v>40906</v>
      </c>
      <c r="E26" s="586"/>
      <c r="F26" s="586"/>
      <c r="G26" s="586"/>
      <c r="H26" s="377">
        <v>5150</v>
      </c>
      <c r="I26" s="586"/>
      <c r="J26" s="586"/>
      <c r="K26" s="586"/>
      <c r="L26" s="342">
        <v>2540</v>
      </c>
      <c r="M26" s="586"/>
      <c r="N26" s="586"/>
      <c r="O26" s="594"/>
      <c r="P26" s="377">
        <v>626</v>
      </c>
      <c r="Q26" s="594"/>
      <c r="R26" s="586"/>
      <c r="S26" s="586"/>
      <c r="T26" s="377">
        <v>9894</v>
      </c>
      <c r="U26" s="594"/>
      <c r="V26" s="586"/>
      <c r="W26" s="586"/>
      <c r="X26" s="342">
        <v>0</v>
      </c>
    </row>
    <row r="27" spans="2:24" x14ac:dyDescent="0.15">
      <c r="B27" s="437"/>
      <c r="C27" s="411" t="s">
        <v>118</v>
      </c>
      <c r="D27" s="668"/>
      <c r="E27" s="437" t="s">
        <v>272</v>
      </c>
      <c r="I27" s="437" t="s">
        <v>455</v>
      </c>
      <c r="M27" s="437" t="s">
        <v>456</v>
      </c>
      <c r="N27" s="320"/>
      <c r="O27" s="320"/>
      <c r="P27" s="320"/>
      <c r="Q27" s="437" t="s">
        <v>457</v>
      </c>
      <c r="R27" s="320"/>
      <c r="S27" s="320"/>
      <c r="T27" s="320"/>
      <c r="U27" s="437"/>
      <c r="V27" s="320"/>
      <c r="W27" s="320"/>
      <c r="X27" s="320"/>
    </row>
    <row r="28" spans="2:24" x14ac:dyDescent="0.15">
      <c r="B28" s="437"/>
      <c r="C28" s="341"/>
      <c r="D28" s="342"/>
      <c r="E28" s="437"/>
      <c r="F28" s="320"/>
      <c r="G28" s="320"/>
      <c r="H28" s="320"/>
      <c r="I28" s="657"/>
      <c r="J28" s="658"/>
      <c r="K28" s="658"/>
      <c r="L28" s="658"/>
      <c r="M28" s="657"/>
      <c r="N28" s="658"/>
      <c r="O28" s="658"/>
      <c r="P28" s="658"/>
      <c r="Q28" s="657"/>
      <c r="R28" s="658"/>
      <c r="S28" s="658"/>
      <c r="T28" s="658"/>
      <c r="U28" s="437"/>
      <c r="V28" s="320"/>
      <c r="W28" s="320"/>
      <c r="X28" s="320"/>
    </row>
    <row r="29" spans="2:24" x14ac:dyDescent="0.15">
      <c r="B29" s="539" t="s">
        <v>327</v>
      </c>
      <c r="C29" s="540"/>
      <c r="D29" s="541"/>
      <c r="E29" s="379" t="s">
        <v>125</v>
      </c>
      <c r="F29" s="329" t="s">
        <v>126</v>
      </c>
      <c r="G29" s="347" t="s">
        <v>127</v>
      </c>
      <c r="H29" s="329" t="s">
        <v>128</v>
      </c>
      <c r="I29" s="379" t="s">
        <v>125</v>
      </c>
      <c r="J29" s="329" t="s">
        <v>126</v>
      </c>
      <c r="K29" s="347" t="s">
        <v>127</v>
      </c>
      <c r="L29" s="329" t="s">
        <v>128</v>
      </c>
      <c r="M29" s="379" t="s">
        <v>125</v>
      </c>
      <c r="N29" s="329" t="s">
        <v>126</v>
      </c>
      <c r="O29" s="347" t="s">
        <v>127</v>
      </c>
      <c r="P29" s="329" t="s">
        <v>128</v>
      </c>
      <c r="Q29" s="379" t="s">
        <v>125</v>
      </c>
      <c r="R29" s="329" t="s">
        <v>126</v>
      </c>
      <c r="S29" s="347" t="s">
        <v>127</v>
      </c>
      <c r="T29" s="329" t="s">
        <v>128</v>
      </c>
      <c r="U29" s="437"/>
      <c r="V29" s="320"/>
      <c r="W29" s="320"/>
      <c r="X29" s="320"/>
    </row>
    <row r="30" spans="2:24" x14ac:dyDescent="0.15">
      <c r="B30" s="341"/>
      <c r="C30" s="326"/>
      <c r="D30" s="326"/>
      <c r="E30" s="341"/>
      <c r="F30" s="377"/>
      <c r="G30" s="326" t="s">
        <v>129</v>
      </c>
      <c r="H30" s="377"/>
      <c r="I30" s="341"/>
      <c r="J30" s="377"/>
      <c r="K30" s="326" t="s">
        <v>129</v>
      </c>
      <c r="L30" s="377"/>
      <c r="M30" s="341"/>
      <c r="N30" s="377"/>
      <c r="O30" s="326" t="s">
        <v>129</v>
      </c>
      <c r="P30" s="377"/>
      <c r="Q30" s="341"/>
      <c r="R30" s="377"/>
      <c r="S30" s="326" t="s">
        <v>129</v>
      </c>
      <c r="T30" s="377"/>
      <c r="U30" s="437"/>
      <c r="V30" s="320"/>
      <c r="W30" s="320"/>
      <c r="X30" s="320"/>
    </row>
    <row r="31" spans="2:24" x14ac:dyDescent="0.15">
      <c r="B31" s="379" t="s">
        <v>95</v>
      </c>
      <c r="C31" s="347">
        <v>19</v>
      </c>
      <c r="D31" s="347" t="s">
        <v>96</v>
      </c>
      <c r="E31" s="379">
        <v>599</v>
      </c>
      <c r="F31" s="329">
        <v>693</v>
      </c>
      <c r="G31" s="347">
        <v>639</v>
      </c>
      <c r="H31" s="329">
        <v>266625</v>
      </c>
      <c r="I31" s="379">
        <v>599</v>
      </c>
      <c r="J31" s="329">
        <v>683</v>
      </c>
      <c r="K31" s="347">
        <v>636</v>
      </c>
      <c r="L31" s="329">
        <v>162951</v>
      </c>
      <c r="M31" s="379">
        <v>599</v>
      </c>
      <c r="N31" s="329">
        <v>756</v>
      </c>
      <c r="O31" s="347">
        <v>647</v>
      </c>
      <c r="P31" s="329">
        <v>389776</v>
      </c>
      <c r="Q31" s="379">
        <v>798</v>
      </c>
      <c r="R31" s="329">
        <v>903</v>
      </c>
      <c r="S31" s="347">
        <v>837</v>
      </c>
      <c r="T31" s="329">
        <v>25255</v>
      </c>
      <c r="U31" s="437"/>
      <c r="V31" s="320"/>
      <c r="W31" s="320"/>
      <c r="X31" s="320"/>
    </row>
    <row r="32" spans="2:24" x14ac:dyDescent="0.15">
      <c r="B32" s="437"/>
      <c r="C32" s="320">
        <v>20</v>
      </c>
      <c r="D32" s="320"/>
      <c r="E32" s="437">
        <v>599</v>
      </c>
      <c r="F32" s="362">
        <v>767</v>
      </c>
      <c r="G32" s="320">
        <v>655</v>
      </c>
      <c r="H32" s="362">
        <v>329391</v>
      </c>
      <c r="I32" s="437">
        <v>651</v>
      </c>
      <c r="J32" s="362">
        <v>735</v>
      </c>
      <c r="K32" s="320">
        <v>675</v>
      </c>
      <c r="L32" s="362">
        <v>127519</v>
      </c>
      <c r="M32" s="437">
        <v>630</v>
      </c>
      <c r="N32" s="362">
        <v>756</v>
      </c>
      <c r="O32" s="320">
        <v>670</v>
      </c>
      <c r="P32" s="362">
        <v>444460</v>
      </c>
      <c r="Q32" s="437">
        <v>704</v>
      </c>
      <c r="R32" s="362">
        <v>854</v>
      </c>
      <c r="S32" s="320">
        <v>776</v>
      </c>
      <c r="T32" s="362">
        <v>19457</v>
      </c>
      <c r="U32" s="437"/>
      <c r="V32" s="320"/>
      <c r="W32" s="320"/>
      <c r="X32" s="320"/>
    </row>
    <row r="33" spans="2:24" x14ac:dyDescent="0.15">
      <c r="B33" s="341"/>
      <c r="C33" s="326">
        <v>21</v>
      </c>
      <c r="D33" s="326"/>
      <c r="E33" s="341">
        <v>515</v>
      </c>
      <c r="F33" s="377">
        <v>683</v>
      </c>
      <c r="G33" s="326">
        <v>618</v>
      </c>
      <c r="H33" s="377">
        <v>215197</v>
      </c>
      <c r="I33" s="341">
        <v>504</v>
      </c>
      <c r="J33" s="377">
        <v>683</v>
      </c>
      <c r="K33" s="326">
        <v>601</v>
      </c>
      <c r="L33" s="377">
        <v>152919</v>
      </c>
      <c r="M33" s="341">
        <v>557</v>
      </c>
      <c r="N33" s="377">
        <v>693</v>
      </c>
      <c r="O33" s="326">
        <v>612</v>
      </c>
      <c r="P33" s="377">
        <v>386236</v>
      </c>
      <c r="Q33" s="341">
        <v>730</v>
      </c>
      <c r="R33" s="377">
        <v>893</v>
      </c>
      <c r="S33" s="326">
        <v>804</v>
      </c>
      <c r="T33" s="377">
        <v>11956</v>
      </c>
      <c r="U33" s="437"/>
      <c r="V33" s="320"/>
      <c r="W33" s="320"/>
      <c r="X33" s="320"/>
    </row>
    <row r="34" spans="2:24" x14ac:dyDescent="0.15">
      <c r="B34" s="437" t="s">
        <v>407</v>
      </c>
      <c r="C34" s="320">
        <v>4</v>
      </c>
      <c r="D34" s="320"/>
      <c r="E34" s="437">
        <v>546</v>
      </c>
      <c r="F34" s="362">
        <v>683</v>
      </c>
      <c r="G34" s="320">
        <v>603</v>
      </c>
      <c r="H34" s="362">
        <v>18774</v>
      </c>
      <c r="I34" s="437">
        <v>525</v>
      </c>
      <c r="J34" s="362">
        <v>662</v>
      </c>
      <c r="K34" s="320">
        <v>610</v>
      </c>
      <c r="L34" s="362">
        <v>15522</v>
      </c>
      <c r="M34" s="437">
        <v>588</v>
      </c>
      <c r="N34" s="362">
        <v>704</v>
      </c>
      <c r="O34" s="320">
        <v>654</v>
      </c>
      <c r="P34" s="362">
        <v>34713</v>
      </c>
      <c r="Q34" s="437">
        <v>735</v>
      </c>
      <c r="R34" s="362">
        <v>840</v>
      </c>
      <c r="S34" s="320">
        <v>794</v>
      </c>
      <c r="T34" s="362">
        <v>2941</v>
      </c>
      <c r="U34" s="437"/>
      <c r="V34" s="320"/>
      <c r="W34" s="320"/>
      <c r="X34" s="320"/>
    </row>
    <row r="35" spans="2:24" x14ac:dyDescent="0.15">
      <c r="B35" s="437"/>
      <c r="C35" s="320">
        <v>5</v>
      </c>
      <c r="D35" s="320"/>
      <c r="E35" s="352">
        <v>546</v>
      </c>
      <c r="F35" s="583">
        <v>546</v>
      </c>
      <c r="G35" s="584">
        <v>546</v>
      </c>
      <c r="H35" s="362">
        <v>15625</v>
      </c>
      <c r="I35" s="437">
        <v>546</v>
      </c>
      <c r="J35" s="362">
        <v>662</v>
      </c>
      <c r="K35" s="320">
        <v>592</v>
      </c>
      <c r="L35" s="362">
        <v>7690</v>
      </c>
      <c r="M35" s="437">
        <v>536</v>
      </c>
      <c r="N35" s="362">
        <v>693</v>
      </c>
      <c r="O35" s="320">
        <v>629</v>
      </c>
      <c r="P35" s="362">
        <v>32574</v>
      </c>
      <c r="Q35" s="437">
        <v>756</v>
      </c>
      <c r="R35" s="362">
        <v>798</v>
      </c>
      <c r="S35" s="320">
        <v>778</v>
      </c>
      <c r="T35" s="362">
        <v>1647</v>
      </c>
      <c r="U35" s="437"/>
      <c r="V35" s="320"/>
      <c r="W35" s="320"/>
      <c r="X35" s="320"/>
    </row>
    <row r="36" spans="2:24" x14ac:dyDescent="0.15">
      <c r="B36" s="437"/>
      <c r="C36" s="320">
        <v>6</v>
      </c>
      <c r="D36" s="320"/>
      <c r="E36" s="352">
        <v>520</v>
      </c>
      <c r="F36" s="583">
        <v>651</v>
      </c>
      <c r="G36" s="584">
        <v>558</v>
      </c>
      <c r="H36" s="362">
        <v>10640</v>
      </c>
      <c r="I36" s="437">
        <v>536</v>
      </c>
      <c r="J36" s="362">
        <v>662</v>
      </c>
      <c r="K36" s="320">
        <v>587</v>
      </c>
      <c r="L36" s="362">
        <v>15162</v>
      </c>
      <c r="M36" s="437">
        <v>525</v>
      </c>
      <c r="N36" s="362">
        <v>651</v>
      </c>
      <c r="O36" s="320">
        <v>582</v>
      </c>
      <c r="P36" s="362">
        <v>26219</v>
      </c>
      <c r="Q36" s="437">
        <v>735</v>
      </c>
      <c r="R36" s="362">
        <v>819</v>
      </c>
      <c r="S36" s="320">
        <v>776</v>
      </c>
      <c r="T36" s="362">
        <v>561</v>
      </c>
      <c r="U36" s="437"/>
      <c r="V36" s="320"/>
      <c r="W36" s="320"/>
      <c r="X36" s="320"/>
    </row>
    <row r="37" spans="2:24" x14ac:dyDescent="0.15">
      <c r="B37" s="437"/>
      <c r="C37" s="320">
        <v>7</v>
      </c>
      <c r="D37" s="320"/>
      <c r="E37" s="352">
        <v>525</v>
      </c>
      <c r="F37" s="583">
        <v>588</v>
      </c>
      <c r="G37" s="584">
        <v>540</v>
      </c>
      <c r="H37" s="362">
        <v>8288</v>
      </c>
      <c r="I37" s="437">
        <v>525</v>
      </c>
      <c r="J37" s="362">
        <v>599</v>
      </c>
      <c r="K37" s="320">
        <v>559</v>
      </c>
      <c r="L37" s="362">
        <v>10616</v>
      </c>
      <c r="M37" s="437">
        <v>520</v>
      </c>
      <c r="N37" s="362">
        <v>630</v>
      </c>
      <c r="O37" s="320">
        <v>565</v>
      </c>
      <c r="P37" s="362">
        <v>20922</v>
      </c>
      <c r="Q37" s="437">
        <v>735</v>
      </c>
      <c r="R37" s="362">
        <v>806</v>
      </c>
      <c r="S37" s="320">
        <v>770</v>
      </c>
      <c r="T37" s="362">
        <v>571</v>
      </c>
      <c r="U37" s="437"/>
      <c r="V37" s="320"/>
      <c r="W37" s="320"/>
      <c r="X37" s="320"/>
    </row>
    <row r="38" spans="2:24" x14ac:dyDescent="0.15">
      <c r="B38" s="437"/>
      <c r="C38" s="320">
        <v>8</v>
      </c>
      <c r="D38" s="320"/>
      <c r="E38" s="352">
        <v>494</v>
      </c>
      <c r="F38" s="583">
        <v>620</v>
      </c>
      <c r="G38" s="584">
        <v>532</v>
      </c>
      <c r="H38" s="362">
        <v>11041</v>
      </c>
      <c r="I38" s="437">
        <v>540</v>
      </c>
      <c r="J38" s="362">
        <v>662</v>
      </c>
      <c r="K38" s="320">
        <v>577</v>
      </c>
      <c r="L38" s="362">
        <v>8817</v>
      </c>
      <c r="M38" s="437">
        <v>504</v>
      </c>
      <c r="N38" s="362">
        <v>630</v>
      </c>
      <c r="O38" s="320">
        <v>550</v>
      </c>
      <c r="P38" s="362">
        <v>31779</v>
      </c>
      <c r="Q38" s="437">
        <v>740</v>
      </c>
      <c r="R38" s="362">
        <v>840</v>
      </c>
      <c r="S38" s="320">
        <v>769</v>
      </c>
      <c r="T38" s="362">
        <v>692</v>
      </c>
      <c r="U38" s="437"/>
      <c r="V38" s="320"/>
      <c r="W38" s="320"/>
      <c r="X38" s="320"/>
    </row>
    <row r="39" spans="2:24" x14ac:dyDescent="0.15">
      <c r="B39" s="437"/>
      <c r="C39" s="320">
        <v>9</v>
      </c>
      <c r="D39" s="320"/>
      <c r="E39" s="352">
        <v>520</v>
      </c>
      <c r="F39" s="583">
        <v>557</v>
      </c>
      <c r="G39" s="584">
        <v>529</v>
      </c>
      <c r="H39" s="362">
        <v>8676</v>
      </c>
      <c r="I39" s="437">
        <v>536</v>
      </c>
      <c r="J39" s="362">
        <v>662</v>
      </c>
      <c r="K39" s="320">
        <v>587</v>
      </c>
      <c r="L39" s="362">
        <v>4849</v>
      </c>
      <c r="M39" s="437">
        <v>504</v>
      </c>
      <c r="N39" s="362">
        <v>646</v>
      </c>
      <c r="O39" s="320">
        <v>548</v>
      </c>
      <c r="P39" s="362">
        <v>30403</v>
      </c>
      <c r="Q39" s="437">
        <v>735</v>
      </c>
      <c r="R39" s="362">
        <v>840</v>
      </c>
      <c r="S39" s="320">
        <v>775</v>
      </c>
      <c r="T39" s="362">
        <v>911</v>
      </c>
      <c r="U39" s="437"/>
      <c r="V39" s="320"/>
      <c r="W39" s="320"/>
      <c r="X39" s="320"/>
    </row>
    <row r="40" spans="2:24" x14ac:dyDescent="0.15">
      <c r="B40" s="437"/>
      <c r="C40" s="320">
        <v>10</v>
      </c>
      <c r="D40" s="328"/>
      <c r="E40" s="583">
        <v>513.97500000000002</v>
      </c>
      <c r="F40" s="583">
        <v>567</v>
      </c>
      <c r="G40" s="583">
        <v>527.58268656716416</v>
      </c>
      <c r="H40" s="362">
        <v>5663.0999999999995</v>
      </c>
      <c r="I40" s="362">
        <v>525</v>
      </c>
      <c r="J40" s="328">
        <v>661.5</v>
      </c>
      <c r="K40" s="362">
        <v>574.51820546163833</v>
      </c>
      <c r="L40" s="362">
        <v>3827.8999999999996</v>
      </c>
      <c r="M40" s="362">
        <v>493.5</v>
      </c>
      <c r="N40" s="362">
        <v>651</v>
      </c>
      <c r="O40" s="362">
        <v>531.12249719396061</v>
      </c>
      <c r="P40" s="362">
        <v>26044.9</v>
      </c>
      <c r="Q40" s="362">
        <v>714</v>
      </c>
      <c r="R40" s="328">
        <v>840</v>
      </c>
      <c r="S40" s="362">
        <v>783.61466423024228</v>
      </c>
      <c r="T40" s="362">
        <v>1032</v>
      </c>
      <c r="U40" s="320"/>
      <c r="V40" s="320"/>
      <c r="W40" s="320"/>
      <c r="X40" s="320"/>
    </row>
    <row r="41" spans="2:24" x14ac:dyDescent="0.15">
      <c r="B41" s="437"/>
      <c r="C41" s="320">
        <v>11</v>
      </c>
      <c r="D41" s="328"/>
      <c r="E41" s="583">
        <v>514.5</v>
      </c>
      <c r="F41" s="583">
        <v>630</v>
      </c>
      <c r="G41" s="583">
        <v>563.33975521305535</v>
      </c>
      <c r="H41" s="362">
        <v>1030.9000000000001</v>
      </c>
      <c r="I41" s="362">
        <v>525</v>
      </c>
      <c r="J41" s="362">
        <v>661.5</v>
      </c>
      <c r="K41" s="362">
        <v>582.29214865862673</v>
      </c>
      <c r="L41" s="362">
        <v>12058.099999999999</v>
      </c>
      <c r="M41" s="362">
        <v>525</v>
      </c>
      <c r="N41" s="362">
        <v>651</v>
      </c>
      <c r="O41" s="362">
        <v>575.44530411701589</v>
      </c>
      <c r="P41" s="362">
        <v>27881.1</v>
      </c>
      <c r="Q41" s="362">
        <v>735</v>
      </c>
      <c r="R41" s="362">
        <v>840</v>
      </c>
      <c r="S41" s="362">
        <v>785.68299549549556</v>
      </c>
      <c r="T41" s="328">
        <v>745.6</v>
      </c>
      <c r="U41" s="320"/>
      <c r="V41" s="320"/>
      <c r="W41" s="320"/>
      <c r="X41" s="320"/>
    </row>
    <row r="42" spans="2:24" x14ac:dyDescent="0.15">
      <c r="B42" s="341"/>
      <c r="C42" s="326">
        <v>12</v>
      </c>
      <c r="D42" s="342"/>
      <c r="E42" s="586">
        <v>535.5</v>
      </c>
      <c r="F42" s="586">
        <v>630</v>
      </c>
      <c r="G42" s="586">
        <v>578.95808636748529</v>
      </c>
      <c r="H42" s="342">
        <v>1946</v>
      </c>
      <c r="I42" s="377">
        <v>546</v>
      </c>
      <c r="J42" s="377">
        <v>661.5</v>
      </c>
      <c r="K42" s="377">
        <v>595.94015810276676</v>
      </c>
      <c r="L42" s="377">
        <v>6409</v>
      </c>
      <c r="M42" s="377">
        <v>525</v>
      </c>
      <c r="N42" s="377">
        <v>651</v>
      </c>
      <c r="O42" s="377">
        <v>591.96724890829694</v>
      </c>
      <c r="P42" s="377">
        <v>22066</v>
      </c>
      <c r="Q42" s="377">
        <v>735</v>
      </c>
      <c r="R42" s="377">
        <v>819</v>
      </c>
      <c r="S42" s="377">
        <v>798.88383838383834</v>
      </c>
      <c r="T42" s="377">
        <v>775.4</v>
      </c>
      <c r="U42" s="320"/>
      <c r="V42" s="320"/>
      <c r="W42" s="320"/>
      <c r="X42" s="320"/>
    </row>
    <row r="43" spans="2:24" x14ac:dyDescent="0.15">
      <c r="B43" s="437"/>
      <c r="C43" s="320"/>
      <c r="E43" s="352"/>
      <c r="F43" s="583"/>
      <c r="G43" s="584"/>
      <c r="H43" s="362"/>
      <c r="I43" s="437"/>
      <c r="J43" s="437"/>
      <c r="K43" s="362"/>
      <c r="L43" s="362"/>
      <c r="M43" s="437"/>
      <c r="N43" s="362"/>
      <c r="O43" s="320"/>
      <c r="P43" s="362"/>
      <c r="Q43" s="437"/>
      <c r="R43" s="362"/>
      <c r="S43" s="320"/>
      <c r="T43" s="362"/>
      <c r="U43" s="437"/>
      <c r="V43" s="320"/>
      <c r="W43" s="320"/>
      <c r="X43" s="320"/>
    </row>
    <row r="44" spans="2:24" x14ac:dyDescent="0.15">
      <c r="B44" s="437"/>
      <c r="C44" s="320"/>
      <c r="E44" s="352"/>
      <c r="F44" s="583"/>
      <c r="G44" s="584"/>
      <c r="H44" s="362"/>
      <c r="I44" s="437"/>
      <c r="J44" s="437"/>
      <c r="K44" s="362"/>
      <c r="L44" s="362"/>
      <c r="M44" s="437"/>
      <c r="N44" s="362"/>
      <c r="O44" s="320"/>
      <c r="P44" s="362"/>
      <c r="Q44" s="437"/>
      <c r="R44" s="362"/>
      <c r="S44" s="320"/>
      <c r="T44" s="362"/>
      <c r="U44" s="437"/>
      <c r="V44" s="320"/>
      <c r="W44" s="320"/>
      <c r="X44" s="320"/>
    </row>
    <row r="45" spans="2:24" x14ac:dyDescent="0.15">
      <c r="B45" s="661">
        <v>40513</v>
      </c>
      <c r="C45" s="662"/>
      <c r="D45" s="663">
        <v>40527</v>
      </c>
      <c r="E45" s="352">
        <v>535.5</v>
      </c>
      <c r="F45" s="583">
        <v>630</v>
      </c>
      <c r="G45" s="584">
        <v>578.95808636748529</v>
      </c>
      <c r="H45" s="362">
        <v>1025.4000000000001</v>
      </c>
      <c r="I45" s="437">
        <v>546</v>
      </c>
      <c r="J45" s="437">
        <v>661.5</v>
      </c>
      <c r="K45" s="362">
        <v>606.6679184549356</v>
      </c>
      <c r="L45" s="362">
        <v>2850.1</v>
      </c>
      <c r="M45" s="352">
        <v>525</v>
      </c>
      <c r="N45" s="583">
        <v>651</v>
      </c>
      <c r="O45" s="584">
        <v>591.31487603305789</v>
      </c>
      <c r="P45" s="362">
        <v>12021.4</v>
      </c>
      <c r="Q45" s="437">
        <v>735</v>
      </c>
      <c r="R45" s="362">
        <v>819</v>
      </c>
      <c r="S45" s="320">
        <v>791.00000000000011</v>
      </c>
      <c r="T45" s="362">
        <v>449</v>
      </c>
      <c r="U45" s="437"/>
      <c r="V45" s="320"/>
      <c r="W45" s="320"/>
      <c r="X45" s="320"/>
    </row>
    <row r="46" spans="2:24" ht="15" customHeight="1" x14ac:dyDescent="0.15">
      <c r="B46" s="661">
        <v>40528</v>
      </c>
      <c r="C46" s="662"/>
      <c r="D46" s="702">
        <v>40540</v>
      </c>
      <c r="E46" s="352">
        <v>0</v>
      </c>
      <c r="F46" s="352">
        <v>0</v>
      </c>
      <c r="G46" s="352">
        <v>0</v>
      </c>
      <c r="H46" s="352">
        <v>20.5</v>
      </c>
      <c r="I46" s="352">
        <v>546</v>
      </c>
      <c r="J46" s="352">
        <v>609</v>
      </c>
      <c r="K46" s="583">
        <v>580.54043126684633</v>
      </c>
      <c r="L46" s="362">
        <v>3100.8</v>
      </c>
      <c r="M46" s="352">
        <v>535.5</v>
      </c>
      <c r="N46" s="352">
        <v>651</v>
      </c>
      <c r="O46" s="352">
        <v>592.26657060518744</v>
      </c>
      <c r="P46" s="362">
        <v>9749.2999999999993</v>
      </c>
      <c r="Q46" s="352">
        <v>735</v>
      </c>
      <c r="R46" s="352">
        <v>819</v>
      </c>
      <c r="S46" s="352">
        <v>800.02312138728325</v>
      </c>
      <c r="T46" s="362">
        <v>326.39999999999998</v>
      </c>
      <c r="U46" s="437"/>
      <c r="V46" s="320"/>
      <c r="W46" s="320"/>
      <c r="X46" s="320"/>
    </row>
    <row r="47" spans="2:24" ht="12.75" customHeight="1" x14ac:dyDescent="0.15">
      <c r="B47" s="341"/>
      <c r="C47" s="326"/>
      <c r="D47" s="666">
        <v>40541</v>
      </c>
      <c r="E47" s="377"/>
      <c r="F47" s="377"/>
      <c r="G47" s="377"/>
      <c r="H47" s="342">
        <v>0</v>
      </c>
      <c r="I47" s="377"/>
      <c r="J47" s="377"/>
      <c r="K47" s="377"/>
      <c r="L47" s="377">
        <v>458</v>
      </c>
      <c r="M47" s="377"/>
      <c r="N47" s="377"/>
      <c r="O47" s="342"/>
      <c r="P47" s="377">
        <v>295</v>
      </c>
      <c r="Q47" s="377"/>
      <c r="R47" s="377"/>
      <c r="S47" s="377"/>
      <c r="T47" s="342">
        <v>0</v>
      </c>
    </row>
    <row r="48" spans="2:24" ht="12.75" customHeight="1" x14ac:dyDescent="0.15">
      <c r="B48" s="378" t="s">
        <v>458</v>
      </c>
      <c r="C48" s="317" t="s">
        <v>269</v>
      </c>
    </row>
    <row r="49" spans="2:3" ht="12.75" customHeight="1" x14ac:dyDescent="0.15">
      <c r="B49" s="403" t="s">
        <v>1</v>
      </c>
      <c r="C49" s="317" t="s">
        <v>459</v>
      </c>
    </row>
    <row r="50" spans="2:3" ht="12.75" customHeight="1" x14ac:dyDescent="0.15">
      <c r="B50" s="403" t="s">
        <v>6</v>
      </c>
      <c r="C50" s="317" t="s">
        <v>137</v>
      </c>
    </row>
  </sheetData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1:X44"/>
  <sheetViews>
    <sheetView zoomScale="75" zoomScaleNormal="75" workbookViewId="0"/>
  </sheetViews>
  <sheetFormatPr defaultColWidth="7.5" defaultRowHeight="12" x14ac:dyDescent="0.15"/>
  <cols>
    <col min="1" max="1" width="1" style="414" customWidth="1"/>
    <col min="2" max="2" width="5.625" style="414" customWidth="1"/>
    <col min="3" max="3" width="3.5" style="414" customWidth="1"/>
    <col min="4" max="4" width="5.25" style="414" customWidth="1"/>
    <col min="5" max="5" width="5.5" style="414" customWidth="1"/>
    <col min="6" max="7" width="5.875" style="414" customWidth="1"/>
    <col min="8" max="8" width="8.125" style="414" customWidth="1"/>
    <col min="9" max="9" width="5.375" style="414" customWidth="1"/>
    <col min="10" max="11" width="5.875" style="414" customWidth="1"/>
    <col min="12" max="12" width="8.125" style="414" customWidth="1"/>
    <col min="13" max="13" width="5.75" style="414" customWidth="1"/>
    <col min="14" max="15" width="5.875" style="414" customWidth="1"/>
    <col min="16" max="16" width="8.125" style="414" customWidth="1"/>
    <col min="17" max="17" width="5.375" style="414" customWidth="1"/>
    <col min="18" max="19" width="5.875" style="414" customWidth="1"/>
    <col min="20" max="20" width="8.125" style="414" customWidth="1"/>
    <col min="21" max="21" width="5.75" style="414" customWidth="1"/>
    <col min="22" max="23" width="5.875" style="414" customWidth="1"/>
    <col min="24" max="24" width="8.125" style="414" customWidth="1"/>
    <col min="25" max="16384" width="7.5" style="414"/>
  </cols>
  <sheetData>
    <row r="1" spans="2:24" ht="14.25" x14ac:dyDescent="0.15">
      <c r="B1" s="703" t="s">
        <v>460</v>
      </c>
      <c r="F1" s="435"/>
    </row>
    <row r="2" spans="2:24" x14ac:dyDescent="0.15">
      <c r="B2" s="414" t="s">
        <v>461</v>
      </c>
    </row>
    <row r="3" spans="2:24" x14ac:dyDescent="0.15">
      <c r="B3" s="414" t="s">
        <v>377</v>
      </c>
    </row>
    <row r="4" spans="2:24" x14ac:dyDescent="0.15">
      <c r="X4" s="373" t="s">
        <v>117</v>
      </c>
    </row>
    <row r="5" spans="2:24" ht="6" customHeight="1" x14ac:dyDescent="0.15"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</row>
    <row r="6" spans="2:24" x14ac:dyDescent="0.15">
      <c r="B6" s="595"/>
      <c r="C6" s="617" t="s">
        <v>118</v>
      </c>
      <c r="D6" s="618"/>
      <c r="E6" s="704" t="s">
        <v>146</v>
      </c>
      <c r="F6" s="705"/>
      <c r="G6" s="705"/>
      <c r="H6" s="706"/>
      <c r="I6" s="704" t="s">
        <v>147</v>
      </c>
      <c r="J6" s="705"/>
      <c r="K6" s="705"/>
      <c r="L6" s="706"/>
      <c r="M6" s="704" t="s">
        <v>148</v>
      </c>
      <c r="N6" s="705"/>
      <c r="O6" s="705"/>
      <c r="P6" s="706"/>
      <c r="Q6" s="704" t="s">
        <v>150</v>
      </c>
      <c r="R6" s="705"/>
      <c r="S6" s="705"/>
      <c r="T6" s="706"/>
      <c r="U6" s="696" t="s">
        <v>158</v>
      </c>
      <c r="V6" s="697"/>
      <c r="W6" s="697"/>
      <c r="X6" s="698"/>
    </row>
    <row r="7" spans="2:24" x14ac:dyDescent="0.15">
      <c r="B7" s="599" t="s">
        <v>124</v>
      </c>
      <c r="C7" s="430"/>
      <c r="D7" s="600"/>
      <c r="E7" s="707" t="s">
        <v>125</v>
      </c>
      <c r="F7" s="708" t="s">
        <v>126</v>
      </c>
      <c r="G7" s="602" t="s">
        <v>127</v>
      </c>
      <c r="H7" s="708" t="s">
        <v>128</v>
      </c>
      <c r="I7" s="707" t="s">
        <v>125</v>
      </c>
      <c r="J7" s="708" t="s">
        <v>126</v>
      </c>
      <c r="K7" s="602" t="s">
        <v>127</v>
      </c>
      <c r="L7" s="708" t="s">
        <v>128</v>
      </c>
      <c r="M7" s="707" t="s">
        <v>125</v>
      </c>
      <c r="N7" s="708" t="s">
        <v>126</v>
      </c>
      <c r="O7" s="707" t="s">
        <v>127</v>
      </c>
      <c r="P7" s="708" t="s">
        <v>128</v>
      </c>
      <c r="Q7" s="707" t="s">
        <v>125</v>
      </c>
      <c r="R7" s="708" t="s">
        <v>126</v>
      </c>
      <c r="S7" s="602" t="s">
        <v>127</v>
      </c>
      <c r="T7" s="708" t="s">
        <v>128</v>
      </c>
      <c r="U7" s="707" t="s">
        <v>125</v>
      </c>
      <c r="V7" s="708" t="s">
        <v>126</v>
      </c>
      <c r="W7" s="602" t="s">
        <v>127</v>
      </c>
      <c r="X7" s="708" t="s">
        <v>128</v>
      </c>
    </row>
    <row r="8" spans="2:24" x14ac:dyDescent="0.15">
      <c r="B8" s="601"/>
      <c r="C8" s="416"/>
      <c r="D8" s="416"/>
      <c r="E8" s="616"/>
      <c r="F8" s="709"/>
      <c r="G8" s="608" t="s">
        <v>129</v>
      </c>
      <c r="H8" s="709"/>
      <c r="I8" s="616"/>
      <c r="J8" s="709"/>
      <c r="K8" s="608" t="s">
        <v>129</v>
      </c>
      <c r="L8" s="709"/>
      <c r="M8" s="616"/>
      <c r="N8" s="709"/>
      <c r="O8" s="616" t="s">
        <v>129</v>
      </c>
      <c r="P8" s="709"/>
      <c r="Q8" s="616"/>
      <c r="R8" s="709"/>
      <c r="S8" s="608" t="s">
        <v>129</v>
      </c>
      <c r="T8" s="709"/>
      <c r="U8" s="616"/>
      <c r="V8" s="709"/>
      <c r="W8" s="608" t="s">
        <v>129</v>
      </c>
      <c r="X8" s="709"/>
    </row>
    <row r="9" spans="2:24" ht="14.1" customHeight="1" x14ac:dyDescent="0.15">
      <c r="B9" s="435" t="s">
        <v>95</v>
      </c>
      <c r="C9" s="372">
        <v>20</v>
      </c>
      <c r="D9" s="603" t="s">
        <v>96</v>
      </c>
      <c r="E9" s="435">
        <v>2625</v>
      </c>
      <c r="F9" s="607">
        <v>3675</v>
      </c>
      <c r="G9" s="371">
        <v>3197</v>
      </c>
      <c r="H9" s="607">
        <v>29029</v>
      </c>
      <c r="I9" s="435">
        <v>1995</v>
      </c>
      <c r="J9" s="607">
        <v>2625</v>
      </c>
      <c r="K9" s="371">
        <v>2405</v>
      </c>
      <c r="L9" s="607">
        <v>24172</v>
      </c>
      <c r="M9" s="435">
        <v>1365</v>
      </c>
      <c r="N9" s="607">
        <v>1890</v>
      </c>
      <c r="O9" s="371">
        <v>1643</v>
      </c>
      <c r="P9" s="607">
        <v>11638</v>
      </c>
      <c r="Q9" s="435">
        <v>6090</v>
      </c>
      <c r="R9" s="607">
        <v>7665</v>
      </c>
      <c r="S9" s="371">
        <v>6713</v>
      </c>
      <c r="T9" s="607">
        <v>5491</v>
      </c>
      <c r="U9" s="435">
        <v>4830</v>
      </c>
      <c r="V9" s="607">
        <v>5985</v>
      </c>
      <c r="W9" s="371">
        <v>5451</v>
      </c>
      <c r="X9" s="607">
        <v>7801</v>
      </c>
    </row>
    <row r="10" spans="2:24" ht="14.1" customHeight="1" x14ac:dyDescent="0.15">
      <c r="B10" s="435"/>
      <c r="C10" s="372">
        <v>21</v>
      </c>
      <c r="E10" s="435">
        <v>2153</v>
      </c>
      <c r="F10" s="607">
        <v>3675</v>
      </c>
      <c r="G10" s="371">
        <v>2681</v>
      </c>
      <c r="H10" s="607">
        <v>362741</v>
      </c>
      <c r="I10" s="435">
        <v>1785</v>
      </c>
      <c r="J10" s="607">
        <v>2678</v>
      </c>
      <c r="K10" s="371">
        <v>2227</v>
      </c>
      <c r="L10" s="607">
        <v>322896</v>
      </c>
      <c r="M10" s="435">
        <v>1313</v>
      </c>
      <c r="N10" s="607">
        <v>1995</v>
      </c>
      <c r="O10" s="371">
        <v>1650</v>
      </c>
      <c r="P10" s="607">
        <v>176133</v>
      </c>
      <c r="Q10" s="435">
        <v>4410</v>
      </c>
      <c r="R10" s="607">
        <v>7140</v>
      </c>
      <c r="S10" s="371">
        <v>5476</v>
      </c>
      <c r="T10" s="607">
        <v>75191</v>
      </c>
      <c r="U10" s="435">
        <v>3675</v>
      </c>
      <c r="V10" s="607">
        <v>5775</v>
      </c>
      <c r="W10" s="371">
        <v>4403</v>
      </c>
      <c r="X10" s="607">
        <v>119199</v>
      </c>
    </row>
    <row r="11" spans="2:24" ht="14.1" customHeight="1" x14ac:dyDescent="0.15">
      <c r="B11" s="435"/>
      <c r="C11" s="372">
        <v>22</v>
      </c>
      <c r="E11" s="435"/>
      <c r="F11" s="607"/>
      <c r="G11" s="371"/>
      <c r="H11" s="607"/>
      <c r="I11" s="435"/>
      <c r="J11" s="607"/>
      <c r="K11" s="371"/>
      <c r="L11" s="607"/>
      <c r="M11" s="435"/>
      <c r="N11" s="607"/>
      <c r="O11" s="371"/>
      <c r="P11" s="607"/>
      <c r="Q11" s="435"/>
      <c r="R11" s="607"/>
      <c r="S11" s="371"/>
      <c r="T11" s="607"/>
      <c r="U11" s="435"/>
      <c r="V11" s="607"/>
      <c r="W11" s="371"/>
      <c r="X11" s="607"/>
    </row>
    <row r="12" spans="2:24" ht="14.1" customHeight="1" x14ac:dyDescent="0.15">
      <c r="B12" s="435"/>
      <c r="C12" s="372">
        <v>23</v>
      </c>
      <c r="E12" s="435"/>
      <c r="F12" s="607"/>
      <c r="G12" s="371"/>
      <c r="H12" s="607"/>
      <c r="I12" s="435"/>
      <c r="J12" s="607"/>
      <c r="K12" s="371"/>
      <c r="L12" s="607"/>
      <c r="M12" s="435"/>
      <c r="N12" s="607"/>
      <c r="O12" s="371"/>
      <c r="P12" s="607"/>
      <c r="Q12" s="435"/>
      <c r="R12" s="607"/>
      <c r="S12" s="371"/>
      <c r="T12" s="607"/>
      <c r="U12" s="435"/>
      <c r="V12" s="607"/>
      <c r="W12" s="371"/>
      <c r="X12" s="607"/>
    </row>
    <row r="13" spans="2:24" ht="14.1" customHeight="1" x14ac:dyDescent="0.15">
      <c r="B13" s="435"/>
      <c r="C13" s="372">
        <v>24</v>
      </c>
      <c r="D13" s="371"/>
      <c r="E13" s="435"/>
      <c r="F13" s="607"/>
      <c r="G13" s="371"/>
      <c r="H13" s="607"/>
      <c r="I13" s="435"/>
      <c r="J13" s="607"/>
      <c r="K13" s="371"/>
      <c r="L13" s="607"/>
      <c r="M13" s="435"/>
      <c r="N13" s="607"/>
      <c r="O13" s="371"/>
      <c r="P13" s="607"/>
      <c r="Q13" s="435"/>
      <c r="R13" s="607"/>
      <c r="S13" s="371"/>
      <c r="T13" s="607"/>
      <c r="U13" s="435"/>
      <c r="V13" s="607"/>
      <c r="W13" s="371"/>
      <c r="X13" s="607"/>
    </row>
    <row r="14" spans="2:24" ht="14.1" customHeight="1" x14ac:dyDescent="0.15">
      <c r="B14" s="601"/>
      <c r="C14" s="608">
        <v>25</v>
      </c>
      <c r="D14" s="416"/>
      <c r="E14" s="601"/>
      <c r="F14" s="609"/>
      <c r="G14" s="416"/>
      <c r="H14" s="609"/>
      <c r="I14" s="601"/>
      <c r="J14" s="609"/>
      <c r="K14" s="416"/>
      <c r="L14" s="609"/>
      <c r="M14" s="601"/>
      <c r="N14" s="609"/>
      <c r="O14" s="416"/>
      <c r="P14" s="609"/>
      <c r="Q14" s="601"/>
      <c r="R14" s="609"/>
      <c r="S14" s="416"/>
      <c r="T14" s="609"/>
      <c r="U14" s="601"/>
      <c r="V14" s="609"/>
      <c r="W14" s="416"/>
      <c r="X14" s="609"/>
    </row>
    <row r="15" spans="2:24" ht="14.1" customHeight="1" x14ac:dyDescent="0.15">
      <c r="B15" s="437"/>
      <c r="C15" s="412">
        <v>12</v>
      </c>
      <c r="D15" s="328"/>
      <c r="E15" s="435">
        <v>2793</v>
      </c>
      <c r="F15" s="607">
        <v>3308</v>
      </c>
      <c r="G15" s="371">
        <v>3080</v>
      </c>
      <c r="H15" s="607">
        <v>37912</v>
      </c>
      <c r="I15" s="435">
        <v>2153</v>
      </c>
      <c r="J15" s="607">
        <v>2573</v>
      </c>
      <c r="K15" s="371">
        <v>2398</v>
      </c>
      <c r="L15" s="607">
        <v>31150</v>
      </c>
      <c r="M15" s="435">
        <v>1313</v>
      </c>
      <c r="N15" s="607">
        <v>1680</v>
      </c>
      <c r="O15" s="371">
        <v>1455</v>
      </c>
      <c r="P15" s="607">
        <v>17827</v>
      </c>
      <c r="Q15" s="435">
        <v>5040</v>
      </c>
      <c r="R15" s="607">
        <v>5880</v>
      </c>
      <c r="S15" s="371">
        <v>5435</v>
      </c>
      <c r="T15" s="607">
        <v>8720</v>
      </c>
      <c r="U15" s="435">
        <v>4200</v>
      </c>
      <c r="V15" s="607">
        <v>4935</v>
      </c>
      <c r="W15" s="371">
        <v>4604</v>
      </c>
      <c r="X15" s="607">
        <v>14500</v>
      </c>
    </row>
    <row r="16" spans="2:24" ht="14.1" customHeight="1" x14ac:dyDescent="0.15">
      <c r="B16" s="437" t="s">
        <v>99</v>
      </c>
      <c r="C16" s="412">
        <v>1</v>
      </c>
      <c r="D16" s="328" t="s">
        <v>2</v>
      </c>
      <c r="E16" s="435">
        <v>2510</v>
      </c>
      <c r="F16" s="607">
        <v>3150</v>
      </c>
      <c r="G16" s="371">
        <v>2826</v>
      </c>
      <c r="H16" s="607">
        <v>17673</v>
      </c>
      <c r="I16" s="435">
        <v>1995</v>
      </c>
      <c r="J16" s="607">
        <v>2468</v>
      </c>
      <c r="K16" s="371">
        <v>2275</v>
      </c>
      <c r="L16" s="607">
        <v>17361</v>
      </c>
      <c r="M16" s="435">
        <v>1260</v>
      </c>
      <c r="N16" s="607">
        <v>1628</v>
      </c>
      <c r="O16" s="371">
        <v>1449</v>
      </c>
      <c r="P16" s="607">
        <v>13190</v>
      </c>
      <c r="Q16" s="435">
        <v>4725</v>
      </c>
      <c r="R16" s="607">
        <v>5880</v>
      </c>
      <c r="S16" s="371">
        <v>5341</v>
      </c>
      <c r="T16" s="607">
        <v>4192</v>
      </c>
      <c r="U16" s="435">
        <v>4095</v>
      </c>
      <c r="V16" s="607">
        <v>4935</v>
      </c>
      <c r="W16" s="371">
        <v>4486</v>
      </c>
      <c r="X16" s="607">
        <v>10250</v>
      </c>
    </row>
    <row r="17" spans="2:24" ht="14.1" customHeight="1" x14ac:dyDescent="0.15">
      <c r="B17" s="437"/>
      <c r="C17" s="412">
        <v>2</v>
      </c>
      <c r="D17" s="328"/>
      <c r="E17" s="435">
        <v>2415</v>
      </c>
      <c r="F17" s="607">
        <v>2835</v>
      </c>
      <c r="G17" s="371">
        <v>2606</v>
      </c>
      <c r="H17" s="607">
        <v>13333</v>
      </c>
      <c r="I17" s="435">
        <v>1995</v>
      </c>
      <c r="J17" s="607">
        <v>2415</v>
      </c>
      <c r="K17" s="371">
        <v>2219</v>
      </c>
      <c r="L17" s="607">
        <v>13806</v>
      </c>
      <c r="M17" s="435">
        <v>1313</v>
      </c>
      <c r="N17" s="607">
        <v>1680</v>
      </c>
      <c r="O17" s="371">
        <v>1496</v>
      </c>
      <c r="P17" s="607">
        <v>12108</v>
      </c>
      <c r="Q17" s="435">
        <v>4830</v>
      </c>
      <c r="R17" s="607">
        <v>5670</v>
      </c>
      <c r="S17" s="371">
        <v>5127</v>
      </c>
      <c r="T17" s="607">
        <v>4613</v>
      </c>
      <c r="U17" s="435">
        <v>4095</v>
      </c>
      <c r="V17" s="607">
        <v>4725</v>
      </c>
      <c r="W17" s="371">
        <v>4455</v>
      </c>
      <c r="X17" s="607">
        <v>8971</v>
      </c>
    </row>
    <row r="18" spans="2:24" ht="14.1" customHeight="1" x14ac:dyDescent="0.15">
      <c r="B18" s="437"/>
      <c r="C18" s="412">
        <v>3</v>
      </c>
      <c r="D18" s="328"/>
      <c r="E18" s="435">
        <v>2295</v>
      </c>
      <c r="F18" s="607">
        <v>2678</v>
      </c>
      <c r="G18" s="371">
        <v>2477</v>
      </c>
      <c r="H18" s="607">
        <v>21422</v>
      </c>
      <c r="I18" s="435">
        <v>1890</v>
      </c>
      <c r="J18" s="607">
        <v>2363</v>
      </c>
      <c r="K18" s="371">
        <v>2169</v>
      </c>
      <c r="L18" s="607">
        <v>17378</v>
      </c>
      <c r="M18" s="435">
        <v>1365</v>
      </c>
      <c r="N18" s="607">
        <v>1785</v>
      </c>
      <c r="O18" s="371">
        <v>1589</v>
      </c>
      <c r="P18" s="607">
        <v>16443</v>
      </c>
      <c r="Q18" s="435">
        <v>4725</v>
      </c>
      <c r="R18" s="607">
        <v>5565</v>
      </c>
      <c r="S18" s="371">
        <v>5069</v>
      </c>
      <c r="T18" s="607">
        <v>5191</v>
      </c>
      <c r="U18" s="435">
        <v>4095</v>
      </c>
      <c r="V18" s="607">
        <v>4725</v>
      </c>
      <c r="W18" s="371">
        <v>4412</v>
      </c>
      <c r="X18" s="607">
        <v>11462</v>
      </c>
    </row>
    <row r="19" spans="2:24" ht="14.1" customHeight="1" x14ac:dyDescent="0.15">
      <c r="B19" s="437"/>
      <c r="C19" s="412">
        <v>4</v>
      </c>
      <c r="D19" s="328"/>
      <c r="E19" s="435">
        <v>2258</v>
      </c>
      <c r="F19" s="607">
        <v>2625</v>
      </c>
      <c r="G19" s="371">
        <v>2459</v>
      </c>
      <c r="H19" s="607">
        <v>21266</v>
      </c>
      <c r="I19" s="435">
        <v>1943</v>
      </c>
      <c r="J19" s="607">
        <v>2363</v>
      </c>
      <c r="K19" s="371">
        <v>2138</v>
      </c>
      <c r="L19" s="607">
        <v>18130</v>
      </c>
      <c r="M19" s="435">
        <v>1575</v>
      </c>
      <c r="N19" s="607">
        <v>1838</v>
      </c>
      <c r="O19" s="371">
        <v>1686</v>
      </c>
      <c r="P19" s="607">
        <v>9750</v>
      </c>
      <c r="Q19" s="435">
        <v>4725</v>
      </c>
      <c r="R19" s="607">
        <v>5670</v>
      </c>
      <c r="S19" s="371">
        <v>5202</v>
      </c>
      <c r="T19" s="607">
        <v>4620</v>
      </c>
      <c r="U19" s="435">
        <v>4200</v>
      </c>
      <c r="V19" s="607">
        <v>4830</v>
      </c>
      <c r="W19" s="371">
        <v>4456</v>
      </c>
      <c r="X19" s="607">
        <v>7444</v>
      </c>
    </row>
    <row r="20" spans="2:24" ht="14.1" customHeight="1" x14ac:dyDescent="0.15">
      <c r="B20" s="437"/>
      <c r="C20" s="412">
        <v>5</v>
      </c>
      <c r="D20" s="328"/>
      <c r="E20" s="435">
        <v>2153</v>
      </c>
      <c r="F20" s="607">
        <v>2625</v>
      </c>
      <c r="G20" s="371">
        <v>2475</v>
      </c>
      <c r="H20" s="607">
        <v>27390</v>
      </c>
      <c r="I20" s="435">
        <v>1943</v>
      </c>
      <c r="J20" s="607">
        <v>2363</v>
      </c>
      <c r="K20" s="371">
        <v>2145</v>
      </c>
      <c r="L20" s="607">
        <v>27894</v>
      </c>
      <c r="M20" s="435">
        <v>1575</v>
      </c>
      <c r="N20" s="607">
        <v>1890</v>
      </c>
      <c r="O20" s="371">
        <v>1709</v>
      </c>
      <c r="P20" s="607">
        <v>13262</v>
      </c>
      <c r="Q20" s="435">
        <v>4830</v>
      </c>
      <c r="R20" s="607">
        <v>5618</v>
      </c>
      <c r="S20" s="371">
        <v>5244</v>
      </c>
      <c r="T20" s="607">
        <v>6579</v>
      </c>
      <c r="U20" s="435">
        <v>4200</v>
      </c>
      <c r="V20" s="607">
        <v>4725</v>
      </c>
      <c r="W20" s="371">
        <v>4478</v>
      </c>
      <c r="X20" s="607">
        <v>10317</v>
      </c>
    </row>
    <row r="21" spans="2:24" ht="14.1" customHeight="1" x14ac:dyDescent="0.15">
      <c r="B21" s="437"/>
      <c r="C21" s="412">
        <v>6</v>
      </c>
      <c r="D21" s="328"/>
      <c r="E21" s="435">
        <v>2100</v>
      </c>
      <c r="F21" s="607">
        <v>2520</v>
      </c>
      <c r="G21" s="371">
        <v>2339</v>
      </c>
      <c r="H21" s="607">
        <v>29764</v>
      </c>
      <c r="I21" s="435">
        <v>1848</v>
      </c>
      <c r="J21" s="607">
        <v>2258</v>
      </c>
      <c r="K21" s="371">
        <v>2064</v>
      </c>
      <c r="L21" s="607">
        <v>26588</v>
      </c>
      <c r="M21" s="435">
        <v>1575</v>
      </c>
      <c r="N21" s="607">
        <v>1853</v>
      </c>
      <c r="O21" s="371">
        <v>1707</v>
      </c>
      <c r="P21" s="607">
        <v>15716</v>
      </c>
      <c r="Q21" s="435">
        <v>4935</v>
      </c>
      <c r="R21" s="607">
        <v>5565</v>
      </c>
      <c r="S21" s="371">
        <v>5248</v>
      </c>
      <c r="T21" s="607">
        <v>6561</v>
      </c>
      <c r="U21" s="435">
        <v>3885</v>
      </c>
      <c r="V21" s="607">
        <v>4620</v>
      </c>
      <c r="W21" s="371">
        <v>4317</v>
      </c>
      <c r="X21" s="607">
        <v>11425</v>
      </c>
    </row>
    <row r="22" spans="2:24" ht="14.1" customHeight="1" x14ac:dyDescent="0.15">
      <c r="B22" s="437"/>
      <c r="C22" s="412">
        <v>7</v>
      </c>
      <c r="D22" s="328"/>
      <c r="E22" s="435">
        <v>2153</v>
      </c>
      <c r="F22" s="607">
        <v>2573</v>
      </c>
      <c r="G22" s="371">
        <v>2358</v>
      </c>
      <c r="H22" s="607">
        <v>19873</v>
      </c>
      <c r="I22" s="435">
        <v>1831</v>
      </c>
      <c r="J22" s="607">
        <v>2205</v>
      </c>
      <c r="K22" s="371">
        <v>2006</v>
      </c>
      <c r="L22" s="607">
        <v>18559</v>
      </c>
      <c r="M22" s="435">
        <v>1575</v>
      </c>
      <c r="N22" s="607">
        <v>1890</v>
      </c>
      <c r="O22" s="371">
        <v>1724</v>
      </c>
      <c r="P22" s="607">
        <v>12128</v>
      </c>
      <c r="Q22" s="435">
        <v>4935</v>
      </c>
      <c r="R22" s="607">
        <v>5565</v>
      </c>
      <c r="S22" s="371">
        <v>5278</v>
      </c>
      <c r="T22" s="607">
        <v>4376</v>
      </c>
      <c r="U22" s="435">
        <v>3885</v>
      </c>
      <c r="V22" s="607">
        <v>4620</v>
      </c>
      <c r="W22" s="371">
        <v>4232</v>
      </c>
      <c r="X22" s="607">
        <v>7501</v>
      </c>
    </row>
    <row r="23" spans="2:24" ht="14.1" customHeight="1" x14ac:dyDescent="0.15">
      <c r="B23" s="437"/>
      <c r="C23" s="412">
        <v>8</v>
      </c>
      <c r="D23" s="328"/>
      <c r="E23" s="435">
        <v>2205</v>
      </c>
      <c r="F23" s="607">
        <v>2625</v>
      </c>
      <c r="G23" s="371">
        <v>2420</v>
      </c>
      <c r="H23" s="607">
        <v>27533</v>
      </c>
      <c r="I23" s="435">
        <v>1838</v>
      </c>
      <c r="J23" s="607">
        <v>2310</v>
      </c>
      <c r="K23" s="371">
        <v>2031</v>
      </c>
      <c r="L23" s="607">
        <v>23916</v>
      </c>
      <c r="M23" s="435">
        <v>1523</v>
      </c>
      <c r="N23" s="607">
        <v>1838</v>
      </c>
      <c r="O23" s="371">
        <v>1702</v>
      </c>
      <c r="P23" s="607">
        <v>12781</v>
      </c>
      <c r="Q23" s="435">
        <v>4935</v>
      </c>
      <c r="R23" s="607">
        <v>5565</v>
      </c>
      <c r="S23" s="371">
        <v>5245</v>
      </c>
      <c r="T23" s="607">
        <v>5422</v>
      </c>
      <c r="U23" s="435">
        <v>3885</v>
      </c>
      <c r="V23" s="607">
        <v>4620</v>
      </c>
      <c r="W23" s="371">
        <v>4263</v>
      </c>
      <c r="X23" s="607">
        <v>8709</v>
      </c>
    </row>
    <row r="24" spans="2:24" ht="14.1" customHeight="1" x14ac:dyDescent="0.15">
      <c r="B24" s="437"/>
      <c r="C24" s="412">
        <v>9</v>
      </c>
      <c r="D24" s="320"/>
      <c r="E24" s="435">
        <v>2310</v>
      </c>
      <c r="F24" s="435">
        <v>2730</v>
      </c>
      <c r="G24" s="435">
        <v>2526.2248050445878</v>
      </c>
      <c r="H24" s="435">
        <v>28355.3</v>
      </c>
      <c r="I24" s="435">
        <v>1837.5</v>
      </c>
      <c r="J24" s="435">
        <v>2362.5</v>
      </c>
      <c r="K24" s="435">
        <v>2095.5672586686001</v>
      </c>
      <c r="L24" s="435">
        <v>28916.2</v>
      </c>
      <c r="M24" s="435">
        <v>1554</v>
      </c>
      <c r="N24" s="435">
        <v>1837.5</v>
      </c>
      <c r="O24" s="435">
        <v>1689.2417605783544</v>
      </c>
      <c r="P24" s="435">
        <v>13157.8</v>
      </c>
      <c r="Q24" s="435">
        <v>4935</v>
      </c>
      <c r="R24" s="435">
        <v>5670</v>
      </c>
      <c r="S24" s="435">
        <v>5302.3733597632472</v>
      </c>
      <c r="T24" s="435">
        <v>8212.7999999999993</v>
      </c>
      <c r="U24" s="435">
        <v>3780</v>
      </c>
      <c r="V24" s="435">
        <v>4515</v>
      </c>
      <c r="W24" s="435">
        <v>4171.9705849306756</v>
      </c>
      <c r="X24" s="607">
        <v>10531</v>
      </c>
    </row>
    <row r="25" spans="2:24" ht="14.1" customHeight="1" x14ac:dyDescent="0.15">
      <c r="B25" s="437"/>
      <c r="C25" s="412">
        <v>10</v>
      </c>
      <c r="D25" s="328"/>
      <c r="E25" s="607">
        <v>2520</v>
      </c>
      <c r="F25" s="607">
        <v>2887.5</v>
      </c>
      <c r="G25" s="607">
        <v>2715.3100212266781</v>
      </c>
      <c r="H25" s="607">
        <v>23187.200000000001</v>
      </c>
      <c r="I25" s="607">
        <v>1995</v>
      </c>
      <c r="J25" s="607">
        <v>2415</v>
      </c>
      <c r="K25" s="607">
        <v>2214.9017388114453</v>
      </c>
      <c r="L25" s="607">
        <v>20837.400000000001</v>
      </c>
      <c r="M25" s="607">
        <v>1522.5</v>
      </c>
      <c r="N25" s="607">
        <v>1785</v>
      </c>
      <c r="O25" s="607">
        <v>1630.7950641180742</v>
      </c>
      <c r="P25" s="607">
        <v>12890.7</v>
      </c>
      <c r="Q25" s="607">
        <v>5040</v>
      </c>
      <c r="R25" s="607">
        <v>5827.5</v>
      </c>
      <c r="S25" s="607">
        <v>5448.7285663986859</v>
      </c>
      <c r="T25" s="607">
        <v>7067.6</v>
      </c>
      <c r="U25" s="607">
        <v>3885</v>
      </c>
      <c r="V25" s="607">
        <v>4515</v>
      </c>
      <c r="W25" s="607">
        <v>4193.0019685039379</v>
      </c>
      <c r="X25" s="607">
        <v>9632.1</v>
      </c>
    </row>
    <row r="26" spans="2:24" ht="14.1" customHeight="1" x14ac:dyDescent="0.15">
      <c r="B26" s="437"/>
      <c r="C26" s="412">
        <v>11</v>
      </c>
      <c r="D26" s="328"/>
      <c r="E26" s="607">
        <v>2677.5</v>
      </c>
      <c r="F26" s="607">
        <v>3150</v>
      </c>
      <c r="G26" s="607">
        <v>2904.3452931652596</v>
      </c>
      <c r="H26" s="607">
        <v>19647.3</v>
      </c>
      <c r="I26" s="607">
        <v>2100</v>
      </c>
      <c r="J26" s="607">
        <v>2520</v>
      </c>
      <c r="K26" s="607">
        <v>2310.6629068205852</v>
      </c>
      <c r="L26" s="607">
        <v>20640.2</v>
      </c>
      <c r="M26" s="607">
        <v>1417.5</v>
      </c>
      <c r="N26" s="607">
        <v>1837.5</v>
      </c>
      <c r="O26" s="607">
        <v>1591.1414521675697</v>
      </c>
      <c r="P26" s="607">
        <v>11473.3</v>
      </c>
      <c r="Q26" s="607">
        <v>5250</v>
      </c>
      <c r="R26" s="607">
        <v>6090</v>
      </c>
      <c r="S26" s="607">
        <v>5602.2910680824489</v>
      </c>
      <c r="T26" s="607">
        <v>5683.5</v>
      </c>
      <c r="U26" s="607">
        <v>3885</v>
      </c>
      <c r="V26" s="607">
        <v>4725</v>
      </c>
      <c r="W26" s="607">
        <v>4236.7212471994035</v>
      </c>
      <c r="X26" s="612">
        <v>8288.4</v>
      </c>
    </row>
    <row r="27" spans="2:24" ht="14.1" customHeight="1" x14ac:dyDescent="0.15">
      <c r="B27" s="341"/>
      <c r="C27" s="345">
        <v>12</v>
      </c>
      <c r="D27" s="342"/>
      <c r="E27" s="609">
        <v>2782.5</v>
      </c>
      <c r="F27" s="609">
        <v>3465</v>
      </c>
      <c r="G27" s="609">
        <v>3145.5985248752954</v>
      </c>
      <c r="H27" s="609">
        <v>35969</v>
      </c>
      <c r="I27" s="609">
        <v>2100</v>
      </c>
      <c r="J27" s="609">
        <v>2625</v>
      </c>
      <c r="K27" s="609">
        <v>2398.5489761092149</v>
      </c>
      <c r="L27" s="609">
        <v>27422</v>
      </c>
      <c r="M27" s="609">
        <v>1417.5</v>
      </c>
      <c r="N27" s="609">
        <v>1785</v>
      </c>
      <c r="O27" s="609">
        <v>1588.3782099802468</v>
      </c>
      <c r="P27" s="609">
        <v>18332</v>
      </c>
      <c r="Q27" s="609">
        <v>5355</v>
      </c>
      <c r="R27" s="609">
        <v>6090</v>
      </c>
      <c r="S27" s="609">
        <v>5735.7203494031464</v>
      </c>
      <c r="T27" s="609">
        <v>8873</v>
      </c>
      <c r="U27" s="609">
        <v>4200</v>
      </c>
      <c r="V27" s="609">
        <v>5145</v>
      </c>
      <c r="W27" s="609">
        <v>4694.1236077812509</v>
      </c>
      <c r="X27" s="614">
        <v>11522</v>
      </c>
    </row>
    <row r="28" spans="2:24" x14ac:dyDescent="0.15">
      <c r="B28" s="560"/>
      <c r="C28" s="431"/>
      <c r="D28" s="561"/>
      <c r="E28" s="435"/>
      <c r="F28" s="607"/>
      <c r="G28" s="371"/>
      <c r="H28" s="607"/>
      <c r="I28" s="435"/>
      <c r="J28" s="607"/>
      <c r="K28" s="371"/>
      <c r="L28" s="607"/>
      <c r="M28" s="435"/>
      <c r="N28" s="607"/>
      <c r="O28" s="371"/>
      <c r="P28" s="607"/>
      <c r="Q28" s="435"/>
      <c r="R28" s="607"/>
      <c r="S28" s="371"/>
      <c r="T28" s="607"/>
      <c r="U28" s="435"/>
      <c r="V28" s="607"/>
      <c r="W28" s="371"/>
      <c r="X28" s="607"/>
    </row>
    <row r="29" spans="2:24" x14ac:dyDescent="0.15">
      <c r="B29" s="560"/>
      <c r="C29" s="431"/>
      <c r="D29" s="561"/>
      <c r="E29" s="435"/>
      <c r="F29" s="607"/>
      <c r="G29" s="371"/>
      <c r="H29" s="607"/>
      <c r="I29" s="435"/>
      <c r="J29" s="607"/>
      <c r="K29" s="371"/>
      <c r="L29" s="607"/>
      <c r="M29" s="435"/>
      <c r="N29" s="607"/>
      <c r="O29" s="371"/>
      <c r="P29" s="607"/>
      <c r="Q29" s="435"/>
      <c r="R29" s="607"/>
      <c r="S29" s="371"/>
      <c r="T29" s="607"/>
      <c r="U29" s="435"/>
      <c r="V29" s="607"/>
      <c r="W29" s="371"/>
      <c r="X29" s="607"/>
    </row>
    <row r="30" spans="2:24" x14ac:dyDescent="0.15">
      <c r="B30" s="599" t="s">
        <v>151</v>
      </c>
      <c r="C30" s="431"/>
      <c r="D30" s="561"/>
      <c r="E30" s="435"/>
      <c r="F30" s="607"/>
      <c r="G30" s="371"/>
      <c r="H30" s="607"/>
      <c r="I30" s="435"/>
      <c r="J30" s="607"/>
      <c r="K30" s="371"/>
      <c r="L30" s="607"/>
      <c r="M30" s="435"/>
      <c r="N30" s="607"/>
      <c r="O30" s="371"/>
      <c r="P30" s="607"/>
      <c r="Q30" s="435"/>
      <c r="R30" s="607"/>
      <c r="S30" s="371"/>
      <c r="T30" s="607"/>
      <c r="U30" s="435"/>
      <c r="V30" s="607"/>
      <c r="W30" s="371"/>
      <c r="X30" s="607"/>
    </row>
    <row r="31" spans="2:24" x14ac:dyDescent="0.15">
      <c r="B31" s="710">
        <v>40513</v>
      </c>
      <c r="C31" s="565"/>
      <c r="D31" s="566">
        <v>40519</v>
      </c>
      <c r="E31" s="435">
        <v>2782.5</v>
      </c>
      <c r="F31" s="607">
        <v>3202.5</v>
      </c>
      <c r="G31" s="371">
        <v>2989.1363366042224</v>
      </c>
      <c r="H31" s="607">
        <v>7016.7</v>
      </c>
      <c r="I31" s="435">
        <v>2100</v>
      </c>
      <c r="J31" s="607">
        <v>2520</v>
      </c>
      <c r="K31" s="371">
        <v>2313.7852392570458</v>
      </c>
      <c r="L31" s="607">
        <v>6250.5</v>
      </c>
      <c r="M31" s="435">
        <v>1470</v>
      </c>
      <c r="N31" s="607">
        <v>1785</v>
      </c>
      <c r="O31" s="371">
        <v>1590.1987321307015</v>
      </c>
      <c r="P31" s="607">
        <v>3690.6</v>
      </c>
      <c r="Q31" s="352">
        <v>5355</v>
      </c>
      <c r="R31" s="583">
        <v>5985</v>
      </c>
      <c r="S31" s="584">
        <v>5672.7770044543422</v>
      </c>
      <c r="T31" s="607">
        <v>1918.4</v>
      </c>
      <c r="U31" s="435">
        <v>4200</v>
      </c>
      <c r="V31" s="607">
        <v>4725</v>
      </c>
      <c r="W31" s="371">
        <v>4463.4882236095345</v>
      </c>
      <c r="X31" s="607">
        <v>3091.5</v>
      </c>
    </row>
    <row r="32" spans="2:24" x14ac:dyDescent="0.15">
      <c r="B32" s="710" t="s">
        <v>152</v>
      </c>
      <c r="C32" s="565"/>
      <c r="D32" s="566"/>
      <c r="E32" s="435"/>
      <c r="F32" s="607"/>
      <c r="G32" s="371"/>
      <c r="H32" s="607"/>
      <c r="I32" s="435"/>
      <c r="J32" s="607"/>
      <c r="K32" s="371"/>
      <c r="L32" s="607"/>
      <c r="M32" s="435"/>
      <c r="N32" s="607"/>
      <c r="O32" s="371"/>
      <c r="P32" s="607"/>
      <c r="Q32" s="435"/>
      <c r="R32" s="607"/>
      <c r="S32" s="371"/>
      <c r="T32" s="607"/>
      <c r="U32" s="435"/>
      <c r="V32" s="607"/>
      <c r="W32" s="371"/>
      <c r="X32" s="607"/>
    </row>
    <row r="33" spans="2:24" x14ac:dyDescent="0.15">
      <c r="B33" s="710">
        <v>40520</v>
      </c>
      <c r="C33" s="565"/>
      <c r="D33" s="566">
        <v>40526</v>
      </c>
      <c r="E33" s="610">
        <v>2940</v>
      </c>
      <c r="F33" s="611">
        <v>3360</v>
      </c>
      <c r="G33" s="431">
        <v>3151.0835736110521</v>
      </c>
      <c r="H33" s="611">
        <v>7653.6</v>
      </c>
      <c r="I33" s="610">
        <v>2100</v>
      </c>
      <c r="J33" s="611">
        <v>2520</v>
      </c>
      <c r="K33" s="431">
        <v>2349.8336223984138</v>
      </c>
      <c r="L33" s="611">
        <v>6201</v>
      </c>
      <c r="M33" s="610">
        <v>1417.5</v>
      </c>
      <c r="N33" s="611">
        <v>1764</v>
      </c>
      <c r="O33" s="431">
        <v>1574.9490867948923</v>
      </c>
      <c r="P33" s="611">
        <v>3916.4</v>
      </c>
      <c r="Q33" s="610">
        <v>5460</v>
      </c>
      <c r="R33" s="611">
        <v>5985</v>
      </c>
      <c r="S33" s="431">
        <v>5772.3784059314194</v>
      </c>
      <c r="T33" s="611">
        <v>2079.5</v>
      </c>
      <c r="U33" s="610">
        <v>4410</v>
      </c>
      <c r="V33" s="611">
        <v>5145</v>
      </c>
      <c r="W33" s="431">
        <v>4780.7257387022009</v>
      </c>
      <c r="X33" s="611">
        <v>2163</v>
      </c>
    </row>
    <row r="34" spans="2:24" x14ac:dyDescent="0.15">
      <c r="B34" s="710" t="s">
        <v>153</v>
      </c>
      <c r="C34" s="565"/>
      <c r="D34" s="566"/>
      <c r="E34" s="435"/>
      <c r="F34" s="607"/>
      <c r="G34" s="371"/>
      <c r="H34" s="607"/>
      <c r="I34" s="435"/>
      <c r="J34" s="607"/>
      <c r="K34" s="371"/>
      <c r="L34" s="607"/>
      <c r="M34" s="435"/>
      <c r="N34" s="607"/>
      <c r="O34" s="371"/>
      <c r="P34" s="607"/>
      <c r="Q34" s="435"/>
      <c r="R34" s="607"/>
      <c r="S34" s="371"/>
      <c r="T34" s="607"/>
      <c r="U34" s="435"/>
      <c r="V34" s="607"/>
      <c r="W34" s="371"/>
      <c r="X34" s="607"/>
    </row>
    <row r="35" spans="2:24" x14ac:dyDescent="0.15">
      <c r="B35" s="710">
        <v>40527</v>
      </c>
      <c r="C35" s="565"/>
      <c r="D35" s="566">
        <v>40533</v>
      </c>
      <c r="E35" s="610">
        <v>2940</v>
      </c>
      <c r="F35" s="611">
        <v>3360</v>
      </c>
      <c r="G35" s="431">
        <v>3182.9106246864035</v>
      </c>
      <c r="H35" s="611">
        <v>8593.2000000000007</v>
      </c>
      <c r="I35" s="610">
        <v>2205</v>
      </c>
      <c r="J35" s="611">
        <v>2625</v>
      </c>
      <c r="K35" s="431">
        <v>2426.3196275926052</v>
      </c>
      <c r="L35" s="611">
        <v>5919.9</v>
      </c>
      <c r="M35" s="610">
        <v>1470</v>
      </c>
      <c r="N35" s="611">
        <v>1732.5</v>
      </c>
      <c r="O35" s="431">
        <v>1586.6534271448031</v>
      </c>
      <c r="P35" s="611">
        <v>5170.3</v>
      </c>
      <c r="Q35" s="610">
        <v>5460</v>
      </c>
      <c r="R35" s="611">
        <v>5985</v>
      </c>
      <c r="S35" s="431">
        <v>5735.8761676344357</v>
      </c>
      <c r="T35" s="611">
        <v>2310.5</v>
      </c>
      <c r="U35" s="610">
        <v>4515</v>
      </c>
      <c r="V35" s="611">
        <v>5040</v>
      </c>
      <c r="W35" s="431">
        <v>4805.973950318752</v>
      </c>
      <c r="X35" s="611">
        <v>2681.9</v>
      </c>
    </row>
    <row r="36" spans="2:24" x14ac:dyDescent="0.15">
      <c r="B36" s="710" t="s">
        <v>154</v>
      </c>
      <c r="C36" s="565"/>
      <c r="D36" s="566"/>
      <c r="E36" s="435"/>
      <c r="F36" s="607"/>
      <c r="G36" s="371"/>
      <c r="H36" s="607"/>
      <c r="I36" s="435"/>
      <c r="J36" s="607"/>
      <c r="K36" s="371"/>
      <c r="L36" s="607"/>
      <c r="M36" s="435"/>
      <c r="N36" s="607"/>
      <c r="O36" s="371"/>
      <c r="P36" s="607"/>
      <c r="Q36" s="435"/>
      <c r="R36" s="607"/>
      <c r="S36" s="371"/>
      <c r="T36" s="607"/>
      <c r="U36" s="435"/>
      <c r="V36" s="607"/>
      <c r="W36" s="371"/>
      <c r="X36" s="607"/>
    </row>
    <row r="37" spans="2:24" ht="12" customHeight="1" x14ac:dyDescent="0.15">
      <c r="B37" s="710">
        <v>40534</v>
      </c>
      <c r="C37" s="565"/>
      <c r="D37" s="566">
        <v>40540</v>
      </c>
      <c r="E37" s="352">
        <v>2887.5</v>
      </c>
      <c r="F37" s="583">
        <v>3465</v>
      </c>
      <c r="G37" s="583">
        <v>3185.092561983472</v>
      </c>
      <c r="H37" s="587">
        <v>10166.299999999999</v>
      </c>
      <c r="I37" s="352">
        <v>2257.5</v>
      </c>
      <c r="J37" s="583">
        <v>2625</v>
      </c>
      <c r="K37" s="583">
        <v>2467.2017136736872</v>
      </c>
      <c r="L37" s="587">
        <v>8116.9</v>
      </c>
      <c r="M37" s="352">
        <v>1470</v>
      </c>
      <c r="N37" s="583">
        <v>1732.5</v>
      </c>
      <c r="O37" s="583">
        <v>1602.4858661512446</v>
      </c>
      <c r="P37" s="587">
        <v>5462.9</v>
      </c>
      <c r="Q37" s="352">
        <v>5433.75</v>
      </c>
      <c r="R37" s="583">
        <v>6090</v>
      </c>
      <c r="S37" s="583">
        <v>5739.9366154314448</v>
      </c>
      <c r="T37" s="587">
        <v>2330.6</v>
      </c>
      <c r="U37" s="352">
        <v>4410</v>
      </c>
      <c r="V37" s="583">
        <v>5145</v>
      </c>
      <c r="W37" s="583">
        <v>4815.9951949478309</v>
      </c>
      <c r="X37" s="587">
        <v>3195.1</v>
      </c>
    </row>
    <row r="38" spans="2:24" ht="12" customHeight="1" x14ac:dyDescent="0.15">
      <c r="B38" s="710" t="s">
        <v>155</v>
      </c>
      <c r="C38" s="565"/>
      <c r="D38" s="566"/>
      <c r="E38" s="435"/>
      <c r="F38" s="607"/>
      <c r="G38" s="371"/>
      <c r="H38" s="607"/>
      <c r="I38" s="435"/>
      <c r="J38" s="607"/>
      <c r="K38" s="371"/>
      <c r="L38" s="607"/>
      <c r="M38" s="435"/>
      <c r="N38" s="607"/>
      <c r="O38" s="371"/>
      <c r="P38" s="607"/>
      <c r="Q38" s="435"/>
      <c r="R38" s="607"/>
      <c r="S38" s="371"/>
      <c r="T38" s="607"/>
      <c r="U38" s="435"/>
      <c r="V38" s="607"/>
      <c r="W38" s="371"/>
      <c r="X38" s="607"/>
    </row>
    <row r="39" spans="2:24" ht="12" customHeight="1" x14ac:dyDescent="0.15">
      <c r="B39" s="711"/>
      <c r="C39" s="573"/>
      <c r="D39" s="574">
        <v>40906</v>
      </c>
      <c r="E39" s="601"/>
      <c r="F39" s="609"/>
      <c r="G39" s="416"/>
      <c r="H39" s="609">
        <v>2539</v>
      </c>
      <c r="I39" s="601"/>
      <c r="J39" s="609"/>
      <c r="K39" s="416"/>
      <c r="L39" s="609">
        <v>934</v>
      </c>
      <c r="M39" s="601"/>
      <c r="N39" s="609"/>
      <c r="O39" s="416"/>
      <c r="P39" s="609">
        <v>92</v>
      </c>
      <c r="Q39" s="601"/>
      <c r="R39" s="609"/>
      <c r="S39" s="416"/>
      <c r="T39" s="609">
        <v>234</v>
      </c>
      <c r="U39" s="601"/>
      <c r="V39" s="609"/>
      <c r="W39" s="416"/>
      <c r="X39" s="609">
        <v>390</v>
      </c>
    </row>
    <row r="40" spans="2:24" ht="6" customHeight="1" x14ac:dyDescent="0.15">
      <c r="B40" s="430"/>
      <c r="C40" s="431"/>
      <c r="D40" s="431"/>
      <c r="E40" s="371"/>
      <c r="F40" s="371"/>
      <c r="G40" s="371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371"/>
      <c r="W40" s="371"/>
      <c r="X40" s="371"/>
    </row>
    <row r="41" spans="2:24" ht="12.75" customHeight="1" x14ac:dyDescent="0.15">
      <c r="B41" s="373" t="s">
        <v>135</v>
      </c>
      <c r="C41" s="414" t="s">
        <v>462</v>
      </c>
    </row>
    <row r="42" spans="2:24" ht="12.75" customHeight="1" x14ac:dyDescent="0.15">
      <c r="B42" s="374" t="s">
        <v>1</v>
      </c>
      <c r="C42" s="414" t="s">
        <v>137</v>
      </c>
    </row>
    <row r="43" spans="2:24" ht="12.75" customHeight="1" x14ac:dyDescent="0.15">
      <c r="B43" s="374"/>
    </row>
    <row r="44" spans="2:24" x14ac:dyDescent="0.15">
      <c r="B44" s="374"/>
    </row>
  </sheetData>
  <phoneticPr fontId="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B3:X39"/>
  <sheetViews>
    <sheetView zoomScale="75" zoomScaleNormal="75" workbookViewId="0"/>
  </sheetViews>
  <sheetFormatPr defaultColWidth="7.5" defaultRowHeight="12" x14ac:dyDescent="0.15"/>
  <cols>
    <col min="1" max="1" width="0.625" style="317" customWidth="1"/>
    <col min="2" max="2" width="5.625" style="317" customWidth="1"/>
    <col min="3" max="3" width="2.625" style="317" customWidth="1"/>
    <col min="4" max="5" width="5.25" style="317" customWidth="1"/>
    <col min="6" max="7" width="5.875" style="317" customWidth="1"/>
    <col min="8" max="8" width="7.75" style="317" customWidth="1"/>
    <col min="9" max="9" width="5.375" style="317" customWidth="1"/>
    <col min="10" max="11" width="5.875" style="317" customWidth="1"/>
    <col min="12" max="12" width="7.625" style="317" customWidth="1"/>
    <col min="13" max="13" width="5.375" style="317" customWidth="1"/>
    <col min="14" max="15" width="5.875" style="317" customWidth="1"/>
    <col min="16" max="16" width="7.75" style="317" customWidth="1"/>
    <col min="17" max="17" width="5.125" style="317" customWidth="1"/>
    <col min="18" max="19" width="5.875" style="317" customWidth="1"/>
    <col min="20" max="20" width="7.75" style="317" customWidth="1"/>
    <col min="21" max="21" width="5.375" style="317" customWidth="1"/>
    <col min="22" max="23" width="5.875" style="317" customWidth="1"/>
    <col min="24" max="24" width="7.75" style="317" customWidth="1"/>
    <col min="25" max="16384" width="7.5" style="317"/>
  </cols>
  <sheetData>
    <row r="3" spans="2:24" x14ac:dyDescent="0.15">
      <c r="B3" s="317" t="s">
        <v>384</v>
      </c>
    </row>
    <row r="4" spans="2:24" x14ac:dyDescent="0.15">
      <c r="X4" s="378" t="s">
        <v>117</v>
      </c>
    </row>
    <row r="5" spans="2:24" ht="6" customHeight="1" x14ac:dyDescent="0.15"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</row>
    <row r="6" spans="2:24" ht="13.5" customHeight="1" x14ac:dyDescent="0.15">
      <c r="B6" s="595"/>
      <c r="C6" s="617" t="s">
        <v>118</v>
      </c>
      <c r="D6" s="618"/>
      <c r="E6" s="712" t="s">
        <v>160</v>
      </c>
      <c r="F6" s="713"/>
      <c r="G6" s="713"/>
      <c r="H6" s="714"/>
      <c r="I6" s="712" t="s">
        <v>161</v>
      </c>
      <c r="J6" s="713"/>
      <c r="K6" s="713"/>
      <c r="L6" s="714"/>
      <c r="M6" s="712" t="s">
        <v>162</v>
      </c>
      <c r="N6" s="713"/>
      <c r="O6" s="713"/>
      <c r="P6" s="714"/>
      <c r="Q6" s="696" t="s">
        <v>165</v>
      </c>
      <c r="R6" s="697"/>
      <c r="S6" s="697"/>
      <c r="T6" s="698"/>
      <c r="U6" s="712" t="s">
        <v>166</v>
      </c>
      <c r="V6" s="713"/>
      <c r="W6" s="713"/>
      <c r="X6" s="714"/>
    </row>
    <row r="7" spans="2:24" x14ac:dyDescent="0.15">
      <c r="B7" s="599" t="s">
        <v>124</v>
      </c>
      <c r="C7" s="430"/>
      <c r="D7" s="600"/>
      <c r="E7" s="338" t="s">
        <v>125</v>
      </c>
      <c r="F7" s="339" t="s">
        <v>126</v>
      </c>
      <c r="G7" s="340" t="s">
        <v>127</v>
      </c>
      <c r="H7" s="339" t="s">
        <v>128</v>
      </c>
      <c r="I7" s="338" t="s">
        <v>125</v>
      </c>
      <c r="J7" s="339" t="s">
        <v>126</v>
      </c>
      <c r="K7" s="340" t="s">
        <v>127</v>
      </c>
      <c r="L7" s="339" t="s">
        <v>128</v>
      </c>
      <c r="M7" s="338" t="s">
        <v>125</v>
      </c>
      <c r="N7" s="339" t="s">
        <v>126</v>
      </c>
      <c r="O7" s="340" t="s">
        <v>127</v>
      </c>
      <c r="P7" s="339" t="s">
        <v>128</v>
      </c>
      <c r="Q7" s="338" t="s">
        <v>163</v>
      </c>
      <c r="R7" s="339" t="s">
        <v>126</v>
      </c>
      <c r="S7" s="340" t="s">
        <v>127</v>
      </c>
      <c r="T7" s="339" t="s">
        <v>128</v>
      </c>
      <c r="U7" s="338" t="s">
        <v>125</v>
      </c>
      <c r="V7" s="339" t="s">
        <v>126</v>
      </c>
      <c r="W7" s="340" t="s">
        <v>127</v>
      </c>
      <c r="X7" s="339" t="s">
        <v>128</v>
      </c>
    </row>
    <row r="8" spans="2:24" x14ac:dyDescent="0.15">
      <c r="B8" s="601"/>
      <c r="C8" s="416"/>
      <c r="D8" s="416"/>
      <c r="E8" s="343"/>
      <c r="F8" s="344"/>
      <c r="G8" s="345" t="s">
        <v>129</v>
      </c>
      <c r="H8" s="344"/>
      <c r="I8" s="343"/>
      <c r="J8" s="344"/>
      <c r="K8" s="345" t="s">
        <v>129</v>
      </c>
      <c r="L8" s="344"/>
      <c r="M8" s="343"/>
      <c r="N8" s="344"/>
      <c r="O8" s="345" t="s">
        <v>129</v>
      </c>
      <c r="P8" s="344"/>
      <c r="Q8" s="343"/>
      <c r="R8" s="344"/>
      <c r="S8" s="345" t="s">
        <v>129</v>
      </c>
      <c r="T8" s="344"/>
      <c r="U8" s="343"/>
      <c r="V8" s="344"/>
      <c r="W8" s="345" t="s">
        <v>129</v>
      </c>
      <c r="X8" s="344"/>
    </row>
    <row r="9" spans="2:24" ht="14.1" customHeight="1" x14ac:dyDescent="0.15">
      <c r="B9" s="435" t="s">
        <v>95</v>
      </c>
      <c r="C9" s="372">
        <v>20</v>
      </c>
      <c r="D9" s="603" t="s">
        <v>96</v>
      </c>
      <c r="E9" s="437">
        <v>840</v>
      </c>
      <c r="F9" s="362">
        <v>1523</v>
      </c>
      <c r="G9" s="320">
        <v>1183</v>
      </c>
      <c r="H9" s="362">
        <v>32917</v>
      </c>
      <c r="I9" s="437">
        <v>1890</v>
      </c>
      <c r="J9" s="362">
        <v>2520</v>
      </c>
      <c r="K9" s="320">
        <v>2226</v>
      </c>
      <c r="L9" s="362">
        <v>10798</v>
      </c>
      <c r="M9" s="437">
        <v>1890</v>
      </c>
      <c r="N9" s="362">
        <v>2520</v>
      </c>
      <c r="O9" s="320">
        <v>2303</v>
      </c>
      <c r="P9" s="362">
        <v>9897</v>
      </c>
      <c r="Q9" s="437">
        <v>1995</v>
      </c>
      <c r="R9" s="362">
        <v>2520</v>
      </c>
      <c r="S9" s="320">
        <v>2383</v>
      </c>
      <c r="T9" s="362">
        <v>9348</v>
      </c>
      <c r="U9" s="437">
        <v>1838</v>
      </c>
      <c r="V9" s="362">
        <v>2520</v>
      </c>
      <c r="W9" s="320">
        <v>2238</v>
      </c>
      <c r="X9" s="362">
        <v>11689</v>
      </c>
    </row>
    <row r="10" spans="2:24" ht="14.1" customHeight="1" x14ac:dyDescent="0.15">
      <c r="B10" s="435"/>
      <c r="C10" s="372">
        <v>21</v>
      </c>
      <c r="D10" s="414"/>
      <c r="E10" s="437">
        <v>840</v>
      </c>
      <c r="F10" s="362">
        <v>1890</v>
      </c>
      <c r="G10" s="320">
        <v>1418</v>
      </c>
      <c r="H10" s="362">
        <v>474029</v>
      </c>
      <c r="I10" s="437">
        <v>1680</v>
      </c>
      <c r="J10" s="362">
        <v>2520</v>
      </c>
      <c r="K10" s="320">
        <v>2088</v>
      </c>
      <c r="L10" s="362">
        <v>123475</v>
      </c>
      <c r="M10" s="437">
        <v>1680</v>
      </c>
      <c r="N10" s="362">
        <v>2520</v>
      </c>
      <c r="O10" s="320">
        <v>2155</v>
      </c>
      <c r="P10" s="362">
        <v>122121</v>
      </c>
      <c r="Q10" s="437">
        <v>1680</v>
      </c>
      <c r="R10" s="362">
        <v>2573</v>
      </c>
      <c r="S10" s="320">
        <v>2186</v>
      </c>
      <c r="T10" s="362">
        <v>114447</v>
      </c>
      <c r="U10" s="437">
        <v>1680</v>
      </c>
      <c r="V10" s="362">
        <v>2468</v>
      </c>
      <c r="W10" s="320">
        <v>2008</v>
      </c>
      <c r="X10" s="362">
        <v>140244</v>
      </c>
    </row>
    <row r="11" spans="2:24" ht="14.1" customHeight="1" x14ac:dyDescent="0.15">
      <c r="B11" s="435"/>
      <c r="C11" s="372">
        <v>22</v>
      </c>
      <c r="D11" s="414"/>
      <c r="E11" s="437"/>
      <c r="F11" s="362"/>
      <c r="G11" s="320"/>
      <c r="H11" s="362"/>
      <c r="I11" s="437"/>
      <c r="J11" s="362"/>
      <c r="K11" s="320"/>
      <c r="L11" s="362"/>
      <c r="M11" s="437"/>
      <c r="N11" s="362"/>
      <c r="O11" s="320"/>
      <c r="P11" s="362"/>
      <c r="Q11" s="437"/>
      <c r="R11" s="362"/>
      <c r="S11" s="320"/>
      <c r="T11" s="362"/>
      <c r="U11" s="437"/>
      <c r="V11" s="362"/>
      <c r="W11" s="320"/>
      <c r="X11" s="362"/>
    </row>
    <row r="12" spans="2:24" ht="14.1" customHeight="1" x14ac:dyDescent="0.15">
      <c r="B12" s="435"/>
      <c r="C12" s="372">
        <v>23</v>
      </c>
      <c r="D12" s="414"/>
      <c r="E12" s="437"/>
      <c r="F12" s="362"/>
      <c r="G12" s="320"/>
      <c r="H12" s="362"/>
      <c r="I12" s="437"/>
      <c r="J12" s="362"/>
      <c r="K12" s="320"/>
      <c r="L12" s="362"/>
      <c r="M12" s="437"/>
      <c r="N12" s="362"/>
      <c r="O12" s="320"/>
      <c r="P12" s="362"/>
      <c r="Q12" s="437"/>
      <c r="R12" s="362"/>
      <c r="S12" s="320"/>
      <c r="T12" s="362"/>
      <c r="U12" s="437"/>
      <c r="V12" s="362"/>
      <c r="W12" s="320"/>
      <c r="X12" s="362"/>
    </row>
    <row r="13" spans="2:24" ht="14.1" customHeight="1" x14ac:dyDescent="0.15">
      <c r="B13" s="435"/>
      <c r="C13" s="372">
        <v>24</v>
      </c>
      <c r="D13" s="371"/>
      <c r="E13" s="437"/>
      <c r="F13" s="362"/>
      <c r="G13" s="320"/>
      <c r="H13" s="362"/>
      <c r="I13" s="437"/>
      <c r="J13" s="362"/>
      <c r="K13" s="320"/>
      <c r="L13" s="362"/>
      <c r="M13" s="437"/>
      <c r="N13" s="362"/>
      <c r="O13" s="320"/>
      <c r="P13" s="362"/>
      <c r="Q13" s="437"/>
      <c r="R13" s="362"/>
      <c r="S13" s="320"/>
      <c r="T13" s="362"/>
      <c r="U13" s="437"/>
      <c r="V13" s="362"/>
      <c r="W13" s="320"/>
      <c r="X13" s="362"/>
    </row>
    <row r="14" spans="2:24" ht="14.1" customHeight="1" x14ac:dyDescent="0.15">
      <c r="B14" s="601"/>
      <c r="C14" s="608">
        <v>25</v>
      </c>
      <c r="D14" s="416"/>
      <c r="E14" s="341"/>
      <c r="F14" s="377"/>
      <c r="G14" s="326"/>
      <c r="H14" s="377"/>
      <c r="I14" s="341"/>
      <c r="J14" s="377"/>
      <c r="K14" s="326"/>
      <c r="L14" s="377"/>
      <c r="M14" s="341"/>
      <c r="N14" s="377"/>
      <c r="O14" s="326"/>
      <c r="P14" s="377"/>
      <c r="Q14" s="341"/>
      <c r="R14" s="377"/>
      <c r="S14" s="326"/>
      <c r="T14" s="377"/>
      <c r="U14" s="341"/>
      <c r="V14" s="377"/>
      <c r="W14" s="326"/>
      <c r="X14" s="377"/>
    </row>
    <row r="15" spans="2:24" ht="14.1" customHeight="1" x14ac:dyDescent="0.15">
      <c r="B15" s="437"/>
      <c r="C15" s="412">
        <v>12</v>
      </c>
      <c r="D15" s="328"/>
      <c r="E15" s="437">
        <v>945</v>
      </c>
      <c r="F15" s="362">
        <v>1418</v>
      </c>
      <c r="G15" s="320">
        <v>1155</v>
      </c>
      <c r="H15" s="362">
        <v>47165</v>
      </c>
      <c r="I15" s="437">
        <v>1838</v>
      </c>
      <c r="J15" s="362">
        <v>2205</v>
      </c>
      <c r="K15" s="320">
        <v>2010</v>
      </c>
      <c r="L15" s="362">
        <v>11099</v>
      </c>
      <c r="M15" s="437">
        <v>1890</v>
      </c>
      <c r="N15" s="362">
        <v>2310</v>
      </c>
      <c r="O15" s="320">
        <v>2102</v>
      </c>
      <c r="P15" s="362">
        <v>10827</v>
      </c>
      <c r="Q15" s="437">
        <v>1890</v>
      </c>
      <c r="R15" s="362">
        <v>2310</v>
      </c>
      <c r="S15" s="320">
        <v>2106</v>
      </c>
      <c r="T15" s="362">
        <v>10358</v>
      </c>
      <c r="U15" s="437">
        <v>1785</v>
      </c>
      <c r="V15" s="362">
        <v>2153</v>
      </c>
      <c r="W15" s="320">
        <v>1999</v>
      </c>
      <c r="X15" s="362">
        <v>12670</v>
      </c>
    </row>
    <row r="16" spans="2:24" ht="14.1" customHeight="1" x14ac:dyDescent="0.15">
      <c r="B16" s="437" t="s">
        <v>99</v>
      </c>
      <c r="C16" s="412">
        <v>1</v>
      </c>
      <c r="D16" s="328" t="s">
        <v>2</v>
      </c>
      <c r="E16" s="437">
        <v>893</v>
      </c>
      <c r="F16" s="362">
        <v>1365</v>
      </c>
      <c r="G16" s="320">
        <v>1157</v>
      </c>
      <c r="H16" s="362">
        <v>12940</v>
      </c>
      <c r="I16" s="437">
        <v>1785</v>
      </c>
      <c r="J16" s="362">
        <v>2310</v>
      </c>
      <c r="K16" s="320">
        <v>2057</v>
      </c>
      <c r="L16" s="362">
        <v>3596</v>
      </c>
      <c r="M16" s="437">
        <v>1890</v>
      </c>
      <c r="N16" s="362">
        <v>2310</v>
      </c>
      <c r="O16" s="320">
        <v>2114</v>
      </c>
      <c r="P16" s="362">
        <v>3658</v>
      </c>
      <c r="Q16" s="437">
        <v>1890</v>
      </c>
      <c r="R16" s="362">
        <v>2310</v>
      </c>
      <c r="S16" s="320">
        <v>2125</v>
      </c>
      <c r="T16" s="362">
        <v>3883</v>
      </c>
      <c r="U16" s="437">
        <v>1785</v>
      </c>
      <c r="V16" s="362">
        <v>2205</v>
      </c>
      <c r="W16" s="320">
        <v>2021</v>
      </c>
      <c r="X16" s="362">
        <v>4632</v>
      </c>
    </row>
    <row r="17" spans="2:24" ht="14.1" customHeight="1" x14ac:dyDescent="0.15">
      <c r="B17" s="437"/>
      <c r="C17" s="412">
        <v>2</v>
      </c>
      <c r="D17" s="328"/>
      <c r="E17" s="437">
        <v>945</v>
      </c>
      <c r="F17" s="362">
        <v>1418</v>
      </c>
      <c r="G17" s="320">
        <v>1158</v>
      </c>
      <c r="H17" s="362">
        <v>10919</v>
      </c>
      <c r="I17" s="437">
        <v>1838</v>
      </c>
      <c r="J17" s="362">
        <v>2310</v>
      </c>
      <c r="K17" s="320">
        <v>2105</v>
      </c>
      <c r="L17" s="362">
        <v>3417</v>
      </c>
      <c r="M17" s="437">
        <v>1890</v>
      </c>
      <c r="N17" s="362">
        <v>2310</v>
      </c>
      <c r="O17" s="320">
        <v>2143</v>
      </c>
      <c r="P17" s="362">
        <v>3514</v>
      </c>
      <c r="Q17" s="437">
        <v>1890</v>
      </c>
      <c r="R17" s="362">
        <v>2310</v>
      </c>
      <c r="S17" s="320">
        <v>2146</v>
      </c>
      <c r="T17" s="362">
        <v>3212</v>
      </c>
      <c r="U17" s="437">
        <v>1785</v>
      </c>
      <c r="V17" s="362">
        <v>2205</v>
      </c>
      <c r="W17" s="320">
        <v>2015</v>
      </c>
      <c r="X17" s="362">
        <v>4394</v>
      </c>
    </row>
    <row r="18" spans="2:24" ht="14.1" customHeight="1" x14ac:dyDescent="0.15">
      <c r="B18" s="437"/>
      <c r="C18" s="412">
        <v>3</v>
      </c>
      <c r="D18" s="328"/>
      <c r="E18" s="437">
        <v>1155</v>
      </c>
      <c r="F18" s="362">
        <v>1575</v>
      </c>
      <c r="G18" s="320">
        <v>1340</v>
      </c>
      <c r="H18" s="362">
        <v>15006</v>
      </c>
      <c r="I18" s="437">
        <v>1838</v>
      </c>
      <c r="J18" s="362">
        <v>2310</v>
      </c>
      <c r="K18" s="320">
        <v>2114</v>
      </c>
      <c r="L18" s="362">
        <v>4874</v>
      </c>
      <c r="M18" s="437">
        <v>1890</v>
      </c>
      <c r="N18" s="362">
        <v>2310</v>
      </c>
      <c r="O18" s="320">
        <v>2171</v>
      </c>
      <c r="P18" s="362">
        <v>5011</v>
      </c>
      <c r="Q18" s="437">
        <v>1890</v>
      </c>
      <c r="R18" s="362">
        <v>2310</v>
      </c>
      <c r="S18" s="320">
        <v>2165</v>
      </c>
      <c r="T18" s="362">
        <v>4468</v>
      </c>
      <c r="U18" s="437">
        <v>1785</v>
      </c>
      <c r="V18" s="362">
        <v>2100</v>
      </c>
      <c r="W18" s="320">
        <v>1993</v>
      </c>
      <c r="X18" s="362">
        <v>5898</v>
      </c>
    </row>
    <row r="19" spans="2:24" ht="14.1" customHeight="1" x14ac:dyDescent="0.15">
      <c r="B19" s="437"/>
      <c r="C19" s="412">
        <v>4</v>
      </c>
      <c r="D19" s="328"/>
      <c r="E19" s="437">
        <v>1365</v>
      </c>
      <c r="F19" s="362">
        <v>1733</v>
      </c>
      <c r="G19" s="320">
        <v>1548</v>
      </c>
      <c r="H19" s="362">
        <v>27055</v>
      </c>
      <c r="I19" s="437">
        <v>1838</v>
      </c>
      <c r="J19" s="362">
        <v>2310</v>
      </c>
      <c r="K19" s="320">
        <v>2074</v>
      </c>
      <c r="L19" s="362">
        <v>6474</v>
      </c>
      <c r="M19" s="437">
        <v>1943</v>
      </c>
      <c r="N19" s="362">
        <v>2363</v>
      </c>
      <c r="O19" s="320">
        <v>2185</v>
      </c>
      <c r="P19" s="362">
        <v>5952</v>
      </c>
      <c r="Q19" s="437">
        <v>1943</v>
      </c>
      <c r="R19" s="362">
        <v>2363</v>
      </c>
      <c r="S19" s="320">
        <v>2190</v>
      </c>
      <c r="T19" s="362">
        <v>5698</v>
      </c>
      <c r="U19" s="437">
        <v>1785</v>
      </c>
      <c r="V19" s="362">
        <v>2100</v>
      </c>
      <c r="W19" s="320">
        <v>1972</v>
      </c>
      <c r="X19" s="362">
        <v>7384</v>
      </c>
    </row>
    <row r="20" spans="2:24" ht="14.1" customHeight="1" x14ac:dyDescent="0.15">
      <c r="B20" s="437"/>
      <c r="C20" s="412">
        <v>5</v>
      </c>
      <c r="D20" s="328"/>
      <c r="E20" s="437">
        <v>1523</v>
      </c>
      <c r="F20" s="362">
        <v>1764</v>
      </c>
      <c r="G20" s="320">
        <v>1628</v>
      </c>
      <c r="H20" s="362">
        <v>39075</v>
      </c>
      <c r="I20" s="437">
        <v>1838</v>
      </c>
      <c r="J20" s="362">
        <v>2258</v>
      </c>
      <c r="K20" s="320">
        <v>2053</v>
      </c>
      <c r="L20" s="362">
        <v>10349</v>
      </c>
      <c r="M20" s="437">
        <v>1943</v>
      </c>
      <c r="N20" s="362">
        <v>2387</v>
      </c>
      <c r="O20" s="320">
        <v>2182</v>
      </c>
      <c r="P20" s="362">
        <v>10652</v>
      </c>
      <c r="Q20" s="437">
        <v>1943</v>
      </c>
      <c r="R20" s="362">
        <v>2371</v>
      </c>
      <c r="S20" s="320">
        <v>2184</v>
      </c>
      <c r="T20" s="362">
        <v>9715</v>
      </c>
      <c r="U20" s="437">
        <v>1785</v>
      </c>
      <c r="V20" s="362">
        <v>2153</v>
      </c>
      <c r="W20" s="320">
        <v>1971</v>
      </c>
      <c r="X20" s="362">
        <v>13682</v>
      </c>
    </row>
    <row r="21" spans="2:24" ht="14.1" customHeight="1" x14ac:dyDescent="0.15">
      <c r="B21" s="437"/>
      <c r="C21" s="412">
        <v>6</v>
      </c>
      <c r="D21" s="328"/>
      <c r="E21" s="437">
        <v>1365</v>
      </c>
      <c r="F21" s="362">
        <v>1680</v>
      </c>
      <c r="G21" s="320">
        <v>1549</v>
      </c>
      <c r="H21" s="362">
        <v>38870</v>
      </c>
      <c r="I21" s="437">
        <v>1785</v>
      </c>
      <c r="J21" s="362">
        <v>2205</v>
      </c>
      <c r="K21" s="320">
        <v>1978</v>
      </c>
      <c r="L21" s="362">
        <v>8742</v>
      </c>
      <c r="M21" s="437">
        <v>1838</v>
      </c>
      <c r="N21" s="362">
        <v>2363</v>
      </c>
      <c r="O21" s="320">
        <v>2111</v>
      </c>
      <c r="P21" s="362">
        <v>9468</v>
      </c>
      <c r="Q21" s="437">
        <v>1838</v>
      </c>
      <c r="R21" s="362">
        <v>2310</v>
      </c>
      <c r="S21" s="320">
        <v>2099</v>
      </c>
      <c r="T21" s="362">
        <v>8253</v>
      </c>
      <c r="U21" s="437">
        <v>1680</v>
      </c>
      <c r="V21" s="362">
        <v>2100</v>
      </c>
      <c r="W21" s="320">
        <v>1902</v>
      </c>
      <c r="X21" s="362">
        <v>11431</v>
      </c>
    </row>
    <row r="22" spans="2:24" ht="14.1" customHeight="1" x14ac:dyDescent="0.15">
      <c r="B22" s="437"/>
      <c r="C22" s="412">
        <v>7</v>
      </c>
      <c r="D22" s="328"/>
      <c r="E22" s="437">
        <v>1418</v>
      </c>
      <c r="F22" s="362">
        <v>1680</v>
      </c>
      <c r="G22" s="320">
        <v>1540</v>
      </c>
      <c r="H22" s="362">
        <v>21569</v>
      </c>
      <c r="I22" s="437">
        <v>1733</v>
      </c>
      <c r="J22" s="362">
        <v>2100</v>
      </c>
      <c r="K22" s="320">
        <v>1918</v>
      </c>
      <c r="L22" s="362">
        <v>5100</v>
      </c>
      <c r="M22" s="437">
        <v>1838</v>
      </c>
      <c r="N22" s="362">
        <v>2205</v>
      </c>
      <c r="O22" s="320">
        <v>2055</v>
      </c>
      <c r="P22" s="362">
        <v>5539</v>
      </c>
      <c r="Q22" s="437">
        <v>1838</v>
      </c>
      <c r="R22" s="362">
        <v>2258</v>
      </c>
      <c r="S22" s="320">
        <v>2042</v>
      </c>
      <c r="T22" s="362">
        <v>4955</v>
      </c>
      <c r="U22" s="437">
        <v>1680</v>
      </c>
      <c r="V22" s="362">
        <v>1995</v>
      </c>
      <c r="W22" s="320">
        <v>1829</v>
      </c>
      <c r="X22" s="362">
        <v>6872</v>
      </c>
    </row>
    <row r="23" spans="2:24" ht="14.1" customHeight="1" x14ac:dyDescent="0.15">
      <c r="B23" s="437"/>
      <c r="C23" s="412">
        <v>8</v>
      </c>
      <c r="D23" s="328"/>
      <c r="E23" s="437">
        <v>1418</v>
      </c>
      <c r="F23" s="362">
        <v>1733</v>
      </c>
      <c r="G23" s="320">
        <v>1558</v>
      </c>
      <c r="H23" s="362">
        <v>34567</v>
      </c>
      <c r="I23" s="437">
        <v>1785</v>
      </c>
      <c r="J23" s="362">
        <v>2153</v>
      </c>
      <c r="K23" s="320">
        <v>1940</v>
      </c>
      <c r="L23" s="362">
        <v>8562</v>
      </c>
      <c r="M23" s="437">
        <v>1838</v>
      </c>
      <c r="N23" s="362">
        <v>2310</v>
      </c>
      <c r="O23" s="320">
        <v>2102</v>
      </c>
      <c r="P23" s="362">
        <v>8608</v>
      </c>
      <c r="Q23" s="437">
        <v>1838</v>
      </c>
      <c r="R23" s="362">
        <v>2310</v>
      </c>
      <c r="S23" s="320">
        <v>2097</v>
      </c>
      <c r="T23" s="362">
        <v>7422</v>
      </c>
      <c r="U23" s="437">
        <v>1680</v>
      </c>
      <c r="V23" s="362">
        <v>1995</v>
      </c>
      <c r="W23" s="320">
        <v>1838</v>
      </c>
      <c r="X23" s="362">
        <v>9842</v>
      </c>
    </row>
    <row r="24" spans="2:24" ht="14.1" customHeight="1" x14ac:dyDescent="0.15">
      <c r="B24" s="437"/>
      <c r="C24" s="412">
        <v>9</v>
      </c>
      <c r="D24" s="328"/>
      <c r="E24" s="437">
        <v>1313</v>
      </c>
      <c r="F24" s="362">
        <v>1659</v>
      </c>
      <c r="G24" s="320">
        <v>1489</v>
      </c>
      <c r="H24" s="362">
        <v>40630</v>
      </c>
      <c r="I24" s="437">
        <v>1733</v>
      </c>
      <c r="J24" s="362">
        <v>2100</v>
      </c>
      <c r="K24" s="320">
        <v>1929</v>
      </c>
      <c r="L24" s="362">
        <v>10388</v>
      </c>
      <c r="M24" s="437">
        <v>1838</v>
      </c>
      <c r="N24" s="362">
        <v>2310</v>
      </c>
      <c r="O24" s="320">
        <v>2117</v>
      </c>
      <c r="P24" s="362">
        <v>10621</v>
      </c>
      <c r="Q24" s="437">
        <v>1838</v>
      </c>
      <c r="R24" s="362">
        <v>2310</v>
      </c>
      <c r="S24" s="320">
        <v>2115</v>
      </c>
      <c r="T24" s="362">
        <v>9279</v>
      </c>
      <c r="U24" s="437">
        <v>1680</v>
      </c>
      <c r="V24" s="362">
        <v>1995</v>
      </c>
      <c r="W24" s="320">
        <v>1835</v>
      </c>
      <c r="X24" s="362">
        <v>14238</v>
      </c>
    </row>
    <row r="25" spans="2:24" ht="14.1" customHeight="1" x14ac:dyDescent="0.15">
      <c r="B25" s="437"/>
      <c r="C25" s="412">
        <v>10</v>
      </c>
      <c r="D25" s="328"/>
      <c r="E25" s="362">
        <v>1207.5</v>
      </c>
      <c r="F25" s="320">
        <v>1627.5</v>
      </c>
      <c r="G25" s="328">
        <v>1437.0798262929334</v>
      </c>
      <c r="H25" s="362">
        <v>28545.100000000002</v>
      </c>
      <c r="I25" s="362">
        <v>1785</v>
      </c>
      <c r="J25" s="362">
        <v>2205</v>
      </c>
      <c r="K25" s="362">
        <v>1989.2609375000004</v>
      </c>
      <c r="L25" s="362">
        <v>8452.2000000000007</v>
      </c>
      <c r="M25" s="362">
        <v>1890</v>
      </c>
      <c r="N25" s="362">
        <v>2310</v>
      </c>
      <c r="O25" s="362">
        <v>2122.8323409589475</v>
      </c>
      <c r="P25" s="362">
        <v>8063.3</v>
      </c>
      <c r="Q25" s="362">
        <v>1890</v>
      </c>
      <c r="R25" s="362">
        <v>2310</v>
      </c>
      <c r="S25" s="362">
        <v>2128.0507164251599</v>
      </c>
      <c r="T25" s="362">
        <v>7456.2000000000007</v>
      </c>
      <c r="U25" s="362">
        <v>1680</v>
      </c>
      <c r="V25" s="362">
        <v>1995</v>
      </c>
      <c r="W25" s="362">
        <v>1858.8341493268056</v>
      </c>
      <c r="X25" s="362">
        <v>12169.9</v>
      </c>
    </row>
    <row r="26" spans="2:24" ht="14.1" customHeight="1" x14ac:dyDescent="0.15">
      <c r="B26" s="437"/>
      <c r="C26" s="412">
        <v>11</v>
      </c>
      <c r="D26" s="328"/>
      <c r="E26" s="362">
        <v>1155</v>
      </c>
      <c r="F26" s="362">
        <v>1575</v>
      </c>
      <c r="G26" s="362">
        <v>1362.4628144549447</v>
      </c>
      <c r="H26" s="362">
        <v>24817.9</v>
      </c>
      <c r="I26" s="362">
        <v>1890</v>
      </c>
      <c r="J26" s="362">
        <v>2289</v>
      </c>
      <c r="K26" s="362">
        <v>2045.6333333333334</v>
      </c>
      <c r="L26" s="362">
        <v>7876.1</v>
      </c>
      <c r="M26" s="362">
        <v>1942.5</v>
      </c>
      <c r="N26" s="362">
        <v>2362.5</v>
      </c>
      <c r="O26" s="362">
        <v>2164.988508818813</v>
      </c>
      <c r="P26" s="362">
        <v>7421</v>
      </c>
      <c r="Q26" s="362">
        <v>1942.5</v>
      </c>
      <c r="R26" s="362">
        <v>2404.5</v>
      </c>
      <c r="S26" s="362">
        <v>2161.5980349153433</v>
      </c>
      <c r="T26" s="362">
        <v>6060.3</v>
      </c>
      <c r="U26" s="362">
        <v>1785</v>
      </c>
      <c r="V26" s="362">
        <v>2205</v>
      </c>
      <c r="W26" s="362">
        <v>1960.4527873020763</v>
      </c>
      <c r="X26" s="328">
        <v>9767.7999999999993</v>
      </c>
    </row>
    <row r="27" spans="2:24" ht="14.1" customHeight="1" x14ac:dyDescent="0.15">
      <c r="B27" s="341"/>
      <c r="C27" s="345">
        <v>12</v>
      </c>
      <c r="D27" s="342"/>
      <c r="E27" s="377">
        <v>1203.3</v>
      </c>
      <c r="F27" s="377">
        <v>1522.5</v>
      </c>
      <c r="G27" s="377">
        <v>1348.0095037142958</v>
      </c>
      <c r="H27" s="377">
        <v>45338</v>
      </c>
      <c r="I27" s="377">
        <v>1890</v>
      </c>
      <c r="J27" s="377">
        <v>2310</v>
      </c>
      <c r="K27" s="377">
        <v>2104.5652535328345</v>
      </c>
      <c r="L27" s="377">
        <v>11679</v>
      </c>
      <c r="M27" s="377">
        <v>1995</v>
      </c>
      <c r="N27" s="377">
        <v>2415</v>
      </c>
      <c r="O27" s="377">
        <v>2215.3791552074617</v>
      </c>
      <c r="P27" s="377">
        <v>11807</v>
      </c>
      <c r="Q27" s="377">
        <v>1995</v>
      </c>
      <c r="R27" s="377">
        <v>2415</v>
      </c>
      <c r="S27" s="377">
        <v>2224.003046351409</v>
      </c>
      <c r="T27" s="377">
        <v>10034</v>
      </c>
      <c r="U27" s="377">
        <v>1890</v>
      </c>
      <c r="V27" s="377">
        <v>2205</v>
      </c>
      <c r="W27" s="377">
        <v>2040.939030589361</v>
      </c>
      <c r="X27" s="342">
        <v>13485</v>
      </c>
    </row>
    <row r="28" spans="2:24" ht="14.1" customHeight="1" x14ac:dyDescent="0.15">
      <c r="B28" s="560" t="s">
        <v>164</v>
      </c>
      <c r="C28" s="431"/>
      <c r="D28" s="561"/>
      <c r="E28" s="437"/>
      <c r="F28" s="362"/>
      <c r="G28" s="320"/>
      <c r="H28" s="362"/>
      <c r="I28" s="437"/>
      <c r="J28" s="362"/>
      <c r="K28" s="320"/>
      <c r="L28" s="362"/>
      <c r="M28" s="437"/>
      <c r="N28" s="362"/>
      <c r="O28" s="320"/>
      <c r="P28" s="362"/>
      <c r="Q28" s="437"/>
      <c r="R28" s="362"/>
      <c r="S28" s="320"/>
      <c r="T28" s="362"/>
      <c r="U28" s="437"/>
      <c r="V28" s="362"/>
      <c r="W28" s="320"/>
      <c r="X28" s="362"/>
    </row>
    <row r="29" spans="2:24" ht="14.1" customHeight="1" x14ac:dyDescent="0.15">
      <c r="B29" s="560"/>
      <c r="C29" s="431"/>
      <c r="D29" s="561"/>
      <c r="E29" s="437"/>
      <c r="F29" s="362"/>
      <c r="G29" s="320"/>
      <c r="H29" s="362"/>
      <c r="I29" s="437"/>
      <c r="J29" s="362"/>
      <c r="K29" s="320"/>
      <c r="L29" s="362"/>
      <c r="M29" s="437"/>
      <c r="N29" s="362"/>
      <c r="O29" s="320"/>
      <c r="P29" s="362"/>
      <c r="Q29" s="437"/>
      <c r="R29" s="362"/>
      <c r="S29" s="320"/>
      <c r="T29" s="362"/>
      <c r="U29" s="437"/>
      <c r="V29" s="362"/>
      <c r="W29" s="320"/>
      <c r="X29" s="362"/>
    </row>
    <row r="30" spans="2:24" ht="14.1" customHeight="1" x14ac:dyDescent="0.15">
      <c r="B30" s="599" t="s">
        <v>151</v>
      </c>
      <c r="C30" s="431"/>
      <c r="D30" s="561"/>
      <c r="E30" s="437"/>
      <c r="F30" s="362"/>
      <c r="G30" s="320"/>
      <c r="H30" s="362"/>
      <c r="I30" s="437"/>
      <c r="J30" s="362"/>
      <c r="K30" s="320"/>
      <c r="L30" s="362"/>
      <c r="M30" s="437"/>
      <c r="N30" s="362"/>
      <c r="O30" s="320"/>
      <c r="P30" s="362"/>
      <c r="Q30" s="437"/>
      <c r="R30" s="362"/>
      <c r="S30" s="320"/>
      <c r="T30" s="362"/>
      <c r="U30" s="437"/>
      <c r="V30" s="362"/>
      <c r="W30" s="320"/>
      <c r="X30" s="362"/>
    </row>
    <row r="31" spans="2:24" ht="14.1" customHeight="1" x14ac:dyDescent="0.15">
      <c r="B31" s="710">
        <v>40513</v>
      </c>
      <c r="C31" s="565"/>
      <c r="D31" s="566">
        <v>40519</v>
      </c>
      <c r="E31" s="437">
        <v>1207.5</v>
      </c>
      <c r="F31" s="362">
        <v>1522.5</v>
      </c>
      <c r="G31" s="320">
        <v>1367.0710925248297</v>
      </c>
      <c r="H31" s="362">
        <v>9988.5</v>
      </c>
      <c r="I31" s="437">
        <v>1890</v>
      </c>
      <c r="J31" s="362">
        <v>2257.5</v>
      </c>
      <c r="K31" s="320">
        <v>2074.446419282122</v>
      </c>
      <c r="L31" s="362">
        <v>2709.5</v>
      </c>
      <c r="M31" s="437">
        <v>1995</v>
      </c>
      <c r="N31" s="362">
        <v>2362.5</v>
      </c>
      <c r="O31" s="320">
        <v>2179.9087104773707</v>
      </c>
      <c r="P31" s="362">
        <v>3213.2</v>
      </c>
      <c r="Q31" s="437">
        <v>1995</v>
      </c>
      <c r="R31" s="362">
        <v>2362.5</v>
      </c>
      <c r="S31" s="320">
        <v>2178.7077838533296</v>
      </c>
      <c r="T31" s="362">
        <v>2416.4</v>
      </c>
      <c r="U31" s="437">
        <v>1890</v>
      </c>
      <c r="V31" s="362">
        <v>2205</v>
      </c>
      <c r="W31" s="320">
        <v>2038.5407055630933</v>
      </c>
      <c r="X31" s="362">
        <v>2961.4</v>
      </c>
    </row>
    <row r="32" spans="2:24" ht="14.1" customHeight="1" x14ac:dyDescent="0.15">
      <c r="B32" s="710" t="s">
        <v>152</v>
      </c>
      <c r="C32" s="565"/>
      <c r="D32" s="566"/>
      <c r="E32" s="437"/>
      <c r="F32" s="362"/>
      <c r="G32" s="320"/>
      <c r="H32" s="362"/>
      <c r="I32" s="437"/>
      <c r="J32" s="362"/>
      <c r="K32" s="320"/>
      <c r="L32" s="362"/>
      <c r="M32" s="437"/>
      <c r="N32" s="362"/>
      <c r="O32" s="320"/>
      <c r="P32" s="362"/>
      <c r="Q32" s="437"/>
      <c r="R32" s="362"/>
      <c r="S32" s="320"/>
      <c r="T32" s="362"/>
      <c r="U32" s="437"/>
      <c r="V32" s="362"/>
      <c r="W32" s="320"/>
      <c r="X32" s="362"/>
    </row>
    <row r="33" spans="2:24" ht="14.1" customHeight="1" x14ac:dyDescent="0.15">
      <c r="B33" s="710">
        <v>40520</v>
      </c>
      <c r="C33" s="565"/>
      <c r="D33" s="566">
        <v>40526</v>
      </c>
      <c r="E33" s="610">
        <v>1207.5</v>
      </c>
      <c r="F33" s="611">
        <v>1470</v>
      </c>
      <c r="G33" s="431">
        <v>1338.4559815950918</v>
      </c>
      <c r="H33" s="583">
        <v>9058.7000000000007</v>
      </c>
      <c r="I33" s="610">
        <v>1942.5</v>
      </c>
      <c r="J33" s="611">
        <v>2310</v>
      </c>
      <c r="K33" s="431">
        <v>2107.0955514465959</v>
      </c>
      <c r="L33" s="583">
        <v>2773.7</v>
      </c>
      <c r="M33" s="610">
        <v>2100</v>
      </c>
      <c r="N33" s="611">
        <v>2415</v>
      </c>
      <c r="O33" s="431">
        <v>2217.1583415685932</v>
      </c>
      <c r="P33" s="583">
        <v>2729.6</v>
      </c>
      <c r="Q33" s="610">
        <v>2100</v>
      </c>
      <c r="R33" s="611">
        <v>2415</v>
      </c>
      <c r="S33" s="431">
        <v>2219.0683679899184</v>
      </c>
      <c r="T33" s="583">
        <v>2344.4</v>
      </c>
      <c r="U33" s="610">
        <v>1890</v>
      </c>
      <c r="V33" s="611">
        <v>2205</v>
      </c>
      <c r="W33" s="431">
        <v>2056.285669943094</v>
      </c>
      <c r="X33" s="583">
        <v>3099.9</v>
      </c>
    </row>
    <row r="34" spans="2:24" ht="14.1" customHeight="1" x14ac:dyDescent="0.15">
      <c r="B34" s="710" t="s">
        <v>153</v>
      </c>
      <c r="C34" s="565"/>
      <c r="D34" s="566"/>
      <c r="E34" s="352"/>
      <c r="F34" s="583"/>
      <c r="G34" s="584"/>
      <c r="H34" s="583"/>
      <c r="I34" s="352"/>
      <c r="J34" s="583"/>
      <c r="K34" s="584"/>
      <c r="L34" s="583"/>
      <c r="M34" s="352"/>
      <c r="N34" s="583"/>
      <c r="O34" s="584"/>
      <c r="P34" s="583"/>
      <c r="Q34" s="352"/>
      <c r="R34" s="583"/>
      <c r="S34" s="584"/>
      <c r="T34" s="583"/>
      <c r="U34" s="352"/>
      <c r="V34" s="583"/>
      <c r="W34" s="584"/>
      <c r="X34" s="583"/>
    </row>
    <row r="35" spans="2:24" ht="14.1" customHeight="1" x14ac:dyDescent="0.15">
      <c r="B35" s="710">
        <v>40527</v>
      </c>
      <c r="C35" s="565"/>
      <c r="D35" s="566">
        <v>40533</v>
      </c>
      <c r="E35" s="610">
        <v>1203.3</v>
      </c>
      <c r="F35" s="611">
        <v>1522.5</v>
      </c>
      <c r="G35" s="431">
        <v>1349.8097255596306</v>
      </c>
      <c r="H35" s="611">
        <v>12273.9</v>
      </c>
      <c r="I35" s="610">
        <v>1995</v>
      </c>
      <c r="J35" s="611">
        <v>2257.5</v>
      </c>
      <c r="K35" s="431">
        <v>2115.1203459637563</v>
      </c>
      <c r="L35" s="611">
        <v>2660.6</v>
      </c>
      <c r="M35" s="610">
        <v>2100</v>
      </c>
      <c r="N35" s="611">
        <v>2415</v>
      </c>
      <c r="O35" s="431">
        <v>2236.5031333930165</v>
      </c>
      <c r="P35" s="611">
        <v>2967.6</v>
      </c>
      <c r="Q35" s="610">
        <v>2100</v>
      </c>
      <c r="R35" s="611">
        <v>2415</v>
      </c>
      <c r="S35" s="431">
        <v>2243.7586174062089</v>
      </c>
      <c r="T35" s="611">
        <v>2090.8000000000002</v>
      </c>
      <c r="U35" s="610">
        <v>1890</v>
      </c>
      <c r="V35" s="611">
        <v>2205</v>
      </c>
      <c r="W35" s="431">
        <v>2050.1857648900241</v>
      </c>
      <c r="X35" s="611">
        <v>3610.6</v>
      </c>
    </row>
    <row r="36" spans="2:24" ht="14.1" customHeight="1" x14ac:dyDescent="0.15">
      <c r="B36" s="710" t="s">
        <v>154</v>
      </c>
      <c r="C36" s="565"/>
      <c r="D36" s="566"/>
      <c r="E36" s="437"/>
      <c r="F36" s="362"/>
      <c r="G36" s="320"/>
      <c r="H36" s="362"/>
      <c r="I36" s="437"/>
      <c r="J36" s="362"/>
      <c r="K36" s="320"/>
      <c r="L36" s="362"/>
      <c r="M36" s="437"/>
      <c r="N36" s="362"/>
      <c r="O36" s="320"/>
      <c r="P36" s="362"/>
      <c r="Q36" s="437"/>
      <c r="R36" s="362"/>
      <c r="S36" s="320"/>
      <c r="T36" s="362"/>
      <c r="U36" s="437"/>
      <c r="V36" s="362"/>
      <c r="W36" s="320"/>
      <c r="X36" s="362"/>
    </row>
    <row r="37" spans="2:24" ht="14.1" customHeight="1" x14ac:dyDescent="0.15">
      <c r="B37" s="710">
        <v>40534</v>
      </c>
      <c r="C37" s="565"/>
      <c r="D37" s="566">
        <v>40540</v>
      </c>
      <c r="E37" s="352">
        <v>1207.5</v>
      </c>
      <c r="F37" s="583">
        <v>1490.8950000000002</v>
      </c>
      <c r="G37" s="583">
        <v>1335.7777901042818</v>
      </c>
      <c r="H37" s="587">
        <v>12432.4</v>
      </c>
      <c r="I37" s="352">
        <v>1995</v>
      </c>
      <c r="J37" s="583">
        <v>2257.5</v>
      </c>
      <c r="K37" s="583">
        <v>2124.9722353497164</v>
      </c>
      <c r="L37" s="587">
        <v>3096.5</v>
      </c>
      <c r="M37" s="352">
        <v>2100</v>
      </c>
      <c r="N37" s="583">
        <v>2415</v>
      </c>
      <c r="O37" s="583">
        <v>2258.2824324324324</v>
      </c>
      <c r="P37" s="587">
        <v>2503.8000000000002</v>
      </c>
      <c r="Q37" s="352">
        <v>2100</v>
      </c>
      <c r="R37" s="583">
        <v>2415</v>
      </c>
      <c r="S37" s="583">
        <v>2263.439788525553</v>
      </c>
      <c r="T37" s="587">
        <v>2876.5</v>
      </c>
      <c r="U37" s="352">
        <v>1890</v>
      </c>
      <c r="V37" s="583">
        <v>2100</v>
      </c>
      <c r="W37" s="583">
        <v>2002.6368055555554</v>
      </c>
      <c r="X37" s="587">
        <v>3375.7</v>
      </c>
    </row>
    <row r="38" spans="2:24" s="320" customFormat="1" ht="14.1" customHeight="1" x14ac:dyDescent="0.15">
      <c r="B38" s="710" t="s">
        <v>155</v>
      </c>
      <c r="C38" s="565"/>
      <c r="D38" s="566"/>
      <c r="E38" s="437"/>
      <c r="F38" s="362"/>
      <c r="H38" s="362"/>
      <c r="I38" s="437"/>
      <c r="J38" s="362"/>
      <c r="L38" s="362"/>
      <c r="M38" s="437"/>
      <c r="N38" s="362"/>
      <c r="P38" s="362"/>
      <c r="Q38" s="437"/>
      <c r="R38" s="362"/>
      <c r="T38" s="362"/>
      <c r="U38" s="437"/>
      <c r="V38" s="362"/>
      <c r="X38" s="362"/>
    </row>
    <row r="39" spans="2:24" s="320" customFormat="1" ht="14.1" customHeight="1" x14ac:dyDescent="0.15">
      <c r="B39" s="711"/>
      <c r="C39" s="573"/>
      <c r="D39" s="574">
        <v>40906</v>
      </c>
      <c r="E39" s="341"/>
      <c r="F39" s="377"/>
      <c r="G39" s="326"/>
      <c r="H39" s="377">
        <v>1584</v>
      </c>
      <c r="I39" s="341"/>
      <c r="J39" s="377"/>
      <c r="K39" s="326"/>
      <c r="L39" s="377">
        <v>439</v>
      </c>
      <c r="M39" s="341"/>
      <c r="N39" s="377"/>
      <c r="O39" s="326"/>
      <c r="P39" s="377">
        <v>393</v>
      </c>
      <c r="Q39" s="341"/>
      <c r="R39" s="377"/>
      <c r="S39" s="326"/>
      <c r="T39" s="377">
        <v>306</v>
      </c>
      <c r="U39" s="341"/>
      <c r="V39" s="377"/>
      <c r="W39" s="326"/>
      <c r="X39" s="377">
        <v>437</v>
      </c>
    </row>
  </sheetData>
  <phoneticPr fontId="5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56"/>
  <sheetViews>
    <sheetView zoomScaleNormal="100" workbookViewId="0"/>
  </sheetViews>
  <sheetFormatPr defaultRowHeight="13.5" x14ac:dyDescent="0.15"/>
  <cols>
    <col min="1" max="1" width="4.375" style="66" customWidth="1"/>
    <col min="2" max="2" width="3.125" style="66" customWidth="1"/>
    <col min="3" max="3" width="2.625" style="66" customWidth="1"/>
    <col min="4" max="4" width="8.75" style="66" customWidth="1"/>
    <col min="5" max="10" width="9.375" style="66" customWidth="1"/>
    <col min="11" max="11" width="10.625" style="66" customWidth="1"/>
    <col min="12" max="12" width="8.75" style="66" customWidth="1"/>
    <col min="13" max="13" width="10.625" style="66" customWidth="1"/>
    <col min="14" max="14" width="9.375" style="66" customWidth="1"/>
    <col min="15" max="15" width="10" style="66" customWidth="1"/>
    <col min="16" max="16" width="11.5" style="66" customWidth="1"/>
    <col min="17" max="16384" width="9" style="66"/>
  </cols>
  <sheetData>
    <row r="1" spans="1:38" s="50" customFormat="1" ht="19.5" customHeight="1" x14ac:dyDescent="0.15">
      <c r="A1" s="49"/>
      <c r="C1" s="51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8" s="57" customFormat="1" ht="15" customHeight="1" x14ac:dyDescent="0.15">
      <c r="A2" s="166"/>
      <c r="B2" s="166"/>
      <c r="C2" s="53" t="s">
        <v>110</v>
      </c>
      <c r="D2" s="54" t="s">
        <v>111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</row>
    <row r="3" spans="1:38" s="155" customForma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  <c r="P3" s="60" t="s">
        <v>104</v>
      </c>
      <c r="Q3" s="137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</row>
    <row r="4" spans="1:38" ht="18.75" customHeight="1" x14ac:dyDescent="0.15">
      <c r="A4" s="61"/>
      <c r="B4" s="62"/>
      <c r="C4" s="63"/>
      <c r="D4" s="718" t="s">
        <v>77</v>
      </c>
      <c r="E4" s="719"/>
      <c r="F4" s="719"/>
      <c r="G4" s="719"/>
      <c r="H4" s="720"/>
      <c r="I4" s="64"/>
      <c r="J4" s="64"/>
      <c r="K4" s="718" t="s">
        <v>78</v>
      </c>
      <c r="L4" s="719"/>
      <c r="M4" s="720"/>
      <c r="N4" s="64"/>
      <c r="O4" s="64"/>
      <c r="P4" s="64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8" ht="18.75" customHeight="1" x14ac:dyDescent="0.15">
      <c r="A5" s="67"/>
      <c r="B5" s="68"/>
      <c r="C5" s="69"/>
      <c r="D5" s="721" t="s">
        <v>79</v>
      </c>
      <c r="E5" s="722"/>
      <c r="F5" s="70" t="s">
        <v>80</v>
      </c>
      <c r="G5" s="71" t="s">
        <v>81</v>
      </c>
      <c r="H5" s="723" t="s">
        <v>82</v>
      </c>
      <c r="I5" s="72" t="s">
        <v>83</v>
      </c>
      <c r="J5" s="72" t="s">
        <v>84</v>
      </c>
      <c r="K5" s="70" t="s">
        <v>85</v>
      </c>
      <c r="L5" s="70" t="s">
        <v>105</v>
      </c>
      <c r="M5" s="723" t="s">
        <v>82</v>
      </c>
      <c r="N5" s="72" t="s">
        <v>87</v>
      </c>
      <c r="O5" s="72" t="s">
        <v>88</v>
      </c>
      <c r="P5" s="72" t="s">
        <v>89</v>
      </c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1:38" ht="18.75" customHeight="1" x14ac:dyDescent="0.15">
      <c r="A6" s="73"/>
      <c r="B6" s="74"/>
      <c r="C6" s="75"/>
      <c r="D6" s="76" t="s">
        <v>90</v>
      </c>
      <c r="E6" s="77" t="s">
        <v>91</v>
      </c>
      <c r="F6" s="78" t="s">
        <v>92</v>
      </c>
      <c r="G6" s="79" t="s">
        <v>91</v>
      </c>
      <c r="H6" s="724"/>
      <c r="I6" s="80"/>
      <c r="J6" s="80"/>
      <c r="K6" s="78" t="s">
        <v>93</v>
      </c>
      <c r="L6" s="78" t="s">
        <v>94</v>
      </c>
      <c r="M6" s="724"/>
      <c r="N6" s="80"/>
      <c r="O6" s="80"/>
      <c r="P6" s="80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</row>
    <row r="7" spans="1:38" ht="16.5" customHeight="1" x14ac:dyDescent="0.15">
      <c r="A7" s="81" t="s">
        <v>95</v>
      </c>
      <c r="B7" s="82">
        <v>18</v>
      </c>
      <c r="C7" s="83" t="s">
        <v>96</v>
      </c>
      <c r="D7" s="84"/>
      <c r="E7" s="85">
        <v>1447355</v>
      </c>
      <c r="F7" s="86">
        <v>602246</v>
      </c>
      <c r="G7" s="87">
        <v>369097</v>
      </c>
      <c r="H7" s="86">
        <v>2418698</v>
      </c>
      <c r="I7" s="86">
        <v>1588677</v>
      </c>
      <c r="J7" s="86">
        <v>4007375</v>
      </c>
      <c r="K7" s="86">
        <v>9890657</v>
      </c>
      <c r="L7" s="86">
        <v>269649</v>
      </c>
      <c r="M7" s="86">
        <v>10160306</v>
      </c>
      <c r="N7" s="86">
        <v>1920317</v>
      </c>
      <c r="O7" s="86">
        <v>12080623</v>
      </c>
      <c r="P7" s="86">
        <v>16087998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1:38" ht="16.5" customHeight="1" x14ac:dyDescent="0.15">
      <c r="A8" s="88" t="s">
        <v>97</v>
      </c>
      <c r="B8" s="89">
        <v>19</v>
      </c>
      <c r="C8" s="90" t="s">
        <v>97</v>
      </c>
      <c r="D8" s="91"/>
      <c r="E8" s="92">
        <v>1640458.4</v>
      </c>
      <c r="F8" s="93">
        <v>5037433.6999999993</v>
      </c>
      <c r="G8" s="94">
        <v>748198.40000000014</v>
      </c>
      <c r="H8" s="93">
        <v>7426090.5</v>
      </c>
      <c r="I8" s="93">
        <v>982800</v>
      </c>
      <c r="J8" s="93">
        <v>8408890.5</v>
      </c>
      <c r="K8" s="93">
        <v>12497333</v>
      </c>
      <c r="L8" s="93">
        <v>344851.49999999994</v>
      </c>
      <c r="M8" s="93">
        <v>12842184.5</v>
      </c>
      <c r="N8" s="93">
        <v>2218990</v>
      </c>
      <c r="O8" s="93">
        <v>15061174.5</v>
      </c>
      <c r="P8" s="93">
        <v>23470065</v>
      </c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1:38" ht="16.5" customHeight="1" x14ac:dyDescent="0.15">
      <c r="A9" s="88" t="s">
        <v>97</v>
      </c>
      <c r="B9" s="89">
        <v>20</v>
      </c>
      <c r="C9" s="90" t="s">
        <v>97</v>
      </c>
      <c r="D9" s="91"/>
      <c r="E9" s="92">
        <v>2061874.3</v>
      </c>
      <c r="F9" s="93">
        <v>5531752.2999999989</v>
      </c>
      <c r="G9" s="94">
        <v>901119.90000000014</v>
      </c>
      <c r="H9" s="93">
        <v>8494746.4999999981</v>
      </c>
      <c r="I9" s="93">
        <v>946804</v>
      </c>
      <c r="J9" s="93">
        <v>9441550.4999999981</v>
      </c>
      <c r="K9" s="93">
        <v>15266193</v>
      </c>
      <c r="L9" s="93">
        <v>414161.00000000006</v>
      </c>
      <c r="M9" s="93">
        <v>15680354</v>
      </c>
      <c r="N9" s="93">
        <v>2773545</v>
      </c>
      <c r="O9" s="93">
        <v>18453899</v>
      </c>
      <c r="P9" s="93">
        <v>27895449.5</v>
      </c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1:38" ht="16.5" customHeight="1" x14ac:dyDescent="0.15">
      <c r="A10" s="95" t="s">
        <v>97</v>
      </c>
      <c r="B10" s="96">
        <v>21</v>
      </c>
      <c r="C10" s="97" t="s">
        <v>97</v>
      </c>
      <c r="D10" s="98"/>
      <c r="E10" s="99">
        <v>1966046</v>
      </c>
      <c r="F10" s="100">
        <v>5335633</v>
      </c>
      <c r="G10" s="101">
        <v>1032472.1</v>
      </c>
      <c r="H10" s="100">
        <v>8334151.0999999996</v>
      </c>
      <c r="I10" s="100">
        <v>1238616</v>
      </c>
      <c r="J10" s="100">
        <v>9572767.0999999996</v>
      </c>
      <c r="K10" s="100">
        <v>17758964</v>
      </c>
      <c r="L10" s="100">
        <v>610573</v>
      </c>
      <c r="M10" s="100">
        <v>18369537</v>
      </c>
      <c r="N10" s="100">
        <v>3037007</v>
      </c>
      <c r="O10" s="100">
        <v>21406544</v>
      </c>
      <c r="P10" s="100">
        <v>30979311.100000001</v>
      </c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1:38" ht="16.5" customHeight="1" x14ac:dyDescent="0.15">
      <c r="A11" s="88" t="s">
        <v>98</v>
      </c>
      <c r="B11" s="89">
        <v>5</v>
      </c>
      <c r="C11" s="90" t="s">
        <v>97</v>
      </c>
      <c r="D11" s="91"/>
      <c r="E11" s="92">
        <v>174369.8</v>
      </c>
      <c r="F11" s="93">
        <v>399870.80000000005</v>
      </c>
      <c r="G11" s="94">
        <v>78354.699999999983</v>
      </c>
      <c r="H11" s="93">
        <v>652595.30000000005</v>
      </c>
      <c r="I11" s="93">
        <v>117918</v>
      </c>
      <c r="J11" s="93">
        <v>770513.3</v>
      </c>
      <c r="K11" s="93">
        <v>1379706</v>
      </c>
      <c r="L11" s="93">
        <v>44918.1</v>
      </c>
      <c r="M11" s="93">
        <v>1424624.1</v>
      </c>
      <c r="N11" s="93">
        <v>237515</v>
      </c>
      <c r="O11" s="93">
        <v>1662139.1</v>
      </c>
      <c r="P11" s="93">
        <v>2432652.4000000004</v>
      </c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1:38" ht="16.5" customHeight="1" x14ac:dyDescent="0.15">
      <c r="A12" s="88" t="s">
        <v>97</v>
      </c>
      <c r="B12" s="89">
        <v>6</v>
      </c>
      <c r="C12" s="90" t="s">
        <v>97</v>
      </c>
      <c r="D12" s="91"/>
      <c r="E12" s="92">
        <v>134163</v>
      </c>
      <c r="F12" s="93">
        <v>473955</v>
      </c>
      <c r="G12" s="94">
        <v>100609</v>
      </c>
      <c r="H12" s="93">
        <v>708727</v>
      </c>
      <c r="I12" s="93">
        <v>112691</v>
      </c>
      <c r="J12" s="93">
        <v>821418</v>
      </c>
      <c r="K12" s="93">
        <v>1426323</v>
      </c>
      <c r="L12" s="93">
        <v>71162</v>
      </c>
      <c r="M12" s="93">
        <v>1497485</v>
      </c>
      <c r="N12" s="93">
        <v>272394</v>
      </c>
      <c r="O12" s="93">
        <v>1769879</v>
      </c>
      <c r="P12" s="93">
        <v>2591297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</row>
    <row r="13" spans="1:38" ht="16.5" customHeight="1" x14ac:dyDescent="0.15">
      <c r="A13" s="88" t="s">
        <v>97</v>
      </c>
      <c r="B13" s="89">
        <v>7</v>
      </c>
      <c r="C13" s="90" t="s">
        <v>97</v>
      </c>
      <c r="D13" s="91"/>
      <c r="E13" s="92">
        <v>165241.4</v>
      </c>
      <c r="F13" s="93">
        <v>457848</v>
      </c>
      <c r="G13" s="94">
        <v>96306.800000000017</v>
      </c>
      <c r="H13" s="93">
        <v>719396.20000000007</v>
      </c>
      <c r="I13" s="93">
        <v>86042</v>
      </c>
      <c r="J13" s="93">
        <v>805438.20000000007</v>
      </c>
      <c r="K13" s="93">
        <v>1441475</v>
      </c>
      <c r="L13" s="93">
        <v>53006</v>
      </c>
      <c r="M13" s="93">
        <v>1494481</v>
      </c>
      <c r="N13" s="93">
        <v>284364</v>
      </c>
      <c r="O13" s="93">
        <v>1778845</v>
      </c>
      <c r="P13" s="93">
        <v>2584283.2000000002</v>
      </c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</row>
    <row r="14" spans="1:38" ht="16.5" customHeight="1" x14ac:dyDescent="0.15">
      <c r="A14" s="88" t="s">
        <v>97</v>
      </c>
      <c r="B14" s="89">
        <v>8</v>
      </c>
      <c r="C14" s="90" t="s">
        <v>97</v>
      </c>
      <c r="D14" s="91"/>
      <c r="E14" s="92">
        <v>147573</v>
      </c>
      <c r="F14" s="93">
        <v>443501</v>
      </c>
      <c r="G14" s="94">
        <v>91495</v>
      </c>
      <c r="H14" s="93">
        <v>682569</v>
      </c>
      <c r="I14" s="93">
        <v>93556</v>
      </c>
      <c r="J14" s="93">
        <v>776125</v>
      </c>
      <c r="K14" s="93">
        <v>1327045</v>
      </c>
      <c r="L14" s="93">
        <v>26931</v>
      </c>
      <c r="M14" s="93">
        <v>1353976</v>
      </c>
      <c r="N14" s="93">
        <v>281419</v>
      </c>
      <c r="O14" s="93">
        <v>1635395</v>
      </c>
      <c r="P14" s="93">
        <v>2411520</v>
      </c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</row>
    <row r="15" spans="1:38" ht="16.5" customHeight="1" x14ac:dyDescent="0.15">
      <c r="A15" s="88" t="s">
        <v>97</v>
      </c>
      <c r="B15" s="89">
        <v>9</v>
      </c>
      <c r="C15" s="90" t="s">
        <v>97</v>
      </c>
      <c r="D15" s="91"/>
      <c r="E15" s="92">
        <v>165717</v>
      </c>
      <c r="F15" s="93">
        <v>408016</v>
      </c>
      <c r="G15" s="94">
        <v>85404</v>
      </c>
      <c r="H15" s="93">
        <v>659137</v>
      </c>
      <c r="I15" s="93">
        <v>78060</v>
      </c>
      <c r="J15" s="93">
        <v>737197</v>
      </c>
      <c r="K15" s="93">
        <v>1635416</v>
      </c>
      <c r="L15" s="93">
        <v>60442</v>
      </c>
      <c r="M15" s="93">
        <v>1695858</v>
      </c>
      <c r="N15" s="93">
        <v>295255</v>
      </c>
      <c r="O15" s="93">
        <v>1991113</v>
      </c>
      <c r="P15" s="93">
        <v>2728310</v>
      </c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</row>
    <row r="16" spans="1:38" ht="16.5" customHeight="1" x14ac:dyDescent="0.15">
      <c r="A16" s="88" t="s">
        <v>97</v>
      </c>
      <c r="B16" s="89">
        <v>10</v>
      </c>
      <c r="C16" s="90" t="s">
        <v>97</v>
      </c>
      <c r="D16" s="91"/>
      <c r="E16" s="92">
        <v>104892</v>
      </c>
      <c r="F16" s="93">
        <v>582487</v>
      </c>
      <c r="G16" s="94">
        <v>72918</v>
      </c>
      <c r="H16" s="93">
        <v>760297</v>
      </c>
      <c r="I16" s="93">
        <v>82255</v>
      </c>
      <c r="J16" s="93">
        <v>842552</v>
      </c>
      <c r="K16" s="93">
        <v>1510243</v>
      </c>
      <c r="L16" s="93">
        <v>61988</v>
      </c>
      <c r="M16" s="93">
        <v>1572231</v>
      </c>
      <c r="N16" s="93">
        <v>221855</v>
      </c>
      <c r="O16" s="93">
        <v>1794086</v>
      </c>
      <c r="P16" s="93">
        <v>2636638</v>
      </c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</row>
    <row r="17" spans="1:38" ht="16.5" customHeight="1" x14ac:dyDescent="0.15">
      <c r="A17" s="88" t="s">
        <v>97</v>
      </c>
      <c r="B17" s="89">
        <v>11</v>
      </c>
      <c r="C17" s="90" t="s">
        <v>97</v>
      </c>
      <c r="D17" s="91"/>
      <c r="E17" s="92">
        <v>166639</v>
      </c>
      <c r="F17" s="93">
        <v>477777</v>
      </c>
      <c r="G17" s="94">
        <v>91238.099999999991</v>
      </c>
      <c r="H17" s="93">
        <v>735654.1</v>
      </c>
      <c r="I17" s="93">
        <v>80512</v>
      </c>
      <c r="J17" s="93">
        <v>816166.1</v>
      </c>
      <c r="K17" s="93">
        <v>1754472</v>
      </c>
      <c r="L17" s="93">
        <v>59539</v>
      </c>
      <c r="M17" s="93">
        <v>1814011</v>
      </c>
      <c r="N17" s="93">
        <v>273858</v>
      </c>
      <c r="O17" s="93">
        <v>2087869</v>
      </c>
      <c r="P17" s="93">
        <v>2904035.1</v>
      </c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</row>
    <row r="18" spans="1:38" ht="16.5" customHeight="1" x14ac:dyDescent="0.15">
      <c r="A18" s="102" t="s">
        <v>97</v>
      </c>
      <c r="B18" s="103">
        <v>12</v>
      </c>
      <c r="C18" s="104" t="s">
        <v>97</v>
      </c>
      <c r="D18" s="105"/>
      <c r="E18" s="106">
        <v>253670</v>
      </c>
      <c r="F18" s="107">
        <v>489298</v>
      </c>
      <c r="G18" s="108">
        <v>103298</v>
      </c>
      <c r="H18" s="107">
        <v>846266</v>
      </c>
      <c r="I18" s="107">
        <v>82562</v>
      </c>
      <c r="J18" s="107">
        <v>928828</v>
      </c>
      <c r="K18" s="107">
        <v>1565368</v>
      </c>
      <c r="L18" s="107">
        <v>46408</v>
      </c>
      <c r="M18" s="107">
        <v>1611776</v>
      </c>
      <c r="N18" s="107">
        <v>244820</v>
      </c>
      <c r="O18" s="107">
        <v>1856596</v>
      </c>
      <c r="P18" s="107">
        <v>2785424</v>
      </c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</row>
    <row r="19" spans="1:38" ht="16.5" customHeight="1" x14ac:dyDescent="0.15">
      <c r="A19" s="109" t="s">
        <v>99</v>
      </c>
      <c r="B19" s="110">
        <v>1</v>
      </c>
      <c r="C19" s="111" t="s">
        <v>2</v>
      </c>
      <c r="D19" s="112"/>
      <c r="E19" s="113">
        <v>199559</v>
      </c>
      <c r="F19" s="114">
        <v>295219</v>
      </c>
      <c r="G19" s="115">
        <v>59270</v>
      </c>
      <c r="H19" s="114">
        <v>554048</v>
      </c>
      <c r="I19" s="114">
        <v>71719</v>
      </c>
      <c r="J19" s="114">
        <v>625767</v>
      </c>
      <c r="K19" s="114">
        <v>1511805</v>
      </c>
      <c r="L19" s="114">
        <v>35424</v>
      </c>
      <c r="M19" s="114">
        <v>1547229</v>
      </c>
      <c r="N19" s="114">
        <v>240183</v>
      </c>
      <c r="O19" s="114">
        <v>1787412</v>
      </c>
      <c r="P19" s="114">
        <v>2413179</v>
      </c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</row>
    <row r="20" spans="1:38" ht="16.5" customHeight="1" x14ac:dyDescent="0.15">
      <c r="A20" s="88" t="s">
        <v>97</v>
      </c>
      <c r="B20" s="89">
        <v>2</v>
      </c>
      <c r="C20" s="90" t="s">
        <v>97</v>
      </c>
      <c r="D20" s="91"/>
      <c r="E20" s="92">
        <v>138130</v>
      </c>
      <c r="F20" s="93">
        <v>441610.3</v>
      </c>
      <c r="G20" s="94">
        <v>93557.6</v>
      </c>
      <c r="H20" s="93">
        <v>673297.9</v>
      </c>
      <c r="I20" s="93">
        <v>80152</v>
      </c>
      <c r="J20" s="93">
        <v>753449.9</v>
      </c>
      <c r="K20" s="93">
        <v>1508929</v>
      </c>
      <c r="L20" s="93">
        <v>47233</v>
      </c>
      <c r="M20" s="93">
        <v>1556162</v>
      </c>
      <c r="N20" s="93">
        <v>227941</v>
      </c>
      <c r="O20" s="93">
        <v>1784103</v>
      </c>
      <c r="P20" s="93">
        <v>2537552.9</v>
      </c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</row>
    <row r="21" spans="1:38" ht="16.5" customHeight="1" x14ac:dyDescent="0.15">
      <c r="A21" s="102" t="s">
        <v>97</v>
      </c>
      <c r="B21" s="103">
        <v>3</v>
      </c>
      <c r="C21" s="104" t="s">
        <v>97</v>
      </c>
      <c r="D21" s="105"/>
      <c r="E21" s="106">
        <v>168574</v>
      </c>
      <c r="F21" s="107">
        <v>382515</v>
      </c>
      <c r="G21" s="108">
        <v>114576</v>
      </c>
      <c r="H21" s="107">
        <v>665665</v>
      </c>
      <c r="I21" s="107">
        <v>99255</v>
      </c>
      <c r="J21" s="107">
        <v>764920</v>
      </c>
      <c r="K21" s="107">
        <v>1801451</v>
      </c>
      <c r="L21" s="107">
        <v>45759</v>
      </c>
      <c r="M21" s="107">
        <v>1847210</v>
      </c>
      <c r="N21" s="107">
        <v>309177</v>
      </c>
      <c r="O21" s="107">
        <v>2156387</v>
      </c>
      <c r="P21" s="107">
        <v>2921307</v>
      </c>
      <c r="Q21" s="65"/>
      <c r="R21" s="167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</row>
    <row r="22" spans="1:38" ht="16.5" customHeight="1" x14ac:dyDescent="0.15">
      <c r="A22" s="109" t="s">
        <v>99</v>
      </c>
      <c r="B22" s="110">
        <v>4</v>
      </c>
      <c r="C22" s="111" t="s">
        <v>2</v>
      </c>
      <c r="D22" s="112"/>
      <c r="E22" s="113">
        <v>104277</v>
      </c>
      <c r="F22" s="114">
        <v>330371</v>
      </c>
      <c r="G22" s="115">
        <v>95190</v>
      </c>
      <c r="H22" s="114">
        <v>529838</v>
      </c>
      <c r="I22" s="114">
        <v>91005</v>
      </c>
      <c r="J22" s="114">
        <v>620843</v>
      </c>
      <c r="K22" s="114">
        <v>1599226</v>
      </c>
      <c r="L22" s="114">
        <v>30665</v>
      </c>
      <c r="M22" s="114">
        <v>1629891</v>
      </c>
      <c r="N22" s="114">
        <v>267394</v>
      </c>
      <c r="O22" s="114">
        <v>1897285</v>
      </c>
      <c r="P22" s="114">
        <v>2518128</v>
      </c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</row>
    <row r="23" spans="1:38" ht="16.5" customHeight="1" x14ac:dyDescent="0.15">
      <c r="A23" s="88" t="s">
        <v>97</v>
      </c>
      <c r="B23" s="89">
        <v>5</v>
      </c>
      <c r="C23" s="90" t="s">
        <v>97</v>
      </c>
      <c r="D23" s="91"/>
      <c r="E23" s="92">
        <v>169851</v>
      </c>
      <c r="F23" s="93">
        <v>390354</v>
      </c>
      <c r="G23" s="94">
        <v>91046</v>
      </c>
      <c r="H23" s="93">
        <v>651251</v>
      </c>
      <c r="I23" s="93">
        <v>99507</v>
      </c>
      <c r="J23" s="93">
        <v>750758</v>
      </c>
      <c r="K23" s="93">
        <v>1460467</v>
      </c>
      <c r="L23" s="93">
        <v>29271</v>
      </c>
      <c r="M23" s="93">
        <v>1489738</v>
      </c>
      <c r="N23" s="93">
        <v>215251</v>
      </c>
      <c r="O23" s="93">
        <v>1704989</v>
      </c>
      <c r="P23" s="93">
        <v>2455747</v>
      </c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</row>
    <row r="24" spans="1:38" ht="16.5" customHeight="1" x14ac:dyDescent="0.15">
      <c r="A24" s="88" t="s">
        <v>97</v>
      </c>
      <c r="B24" s="89">
        <v>6</v>
      </c>
      <c r="C24" s="90" t="s">
        <v>97</v>
      </c>
      <c r="D24" s="91"/>
      <c r="E24" s="92">
        <v>161530</v>
      </c>
      <c r="F24" s="93">
        <v>424016</v>
      </c>
      <c r="G24" s="94">
        <v>95369</v>
      </c>
      <c r="H24" s="93">
        <v>680915</v>
      </c>
      <c r="I24" s="93">
        <v>104132</v>
      </c>
      <c r="J24" s="93">
        <v>785047</v>
      </c>
      <c r="K24" s="93">
        <v>1447472</v>
      </c>
      <c r="L24" s="93">
        <v>31767</v>
      </c>
      <c r="M24" s="93">
        <v>1479239</v>
      </c>
      <c r="N24" s="93">
        <v>263571</v>
      </c>
      <c r="O24" s="93">
        <v>1742810</v>
      </c>
      <c r="P24" s="93">
        <v>2527857</v>
      </c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</row>
    <row r="25" spans="1:38" ht="16.5" customHeight="1" x14ac:dyDescent="0.15">
      <c r="A25" s="88" t="s">
        <v>97</v>
      </c>
      <c r="B25" s="89">
        <v>7</v>
      </c>
      <c r="C25" s="90" t="s">
        <v>97</v>
      </c>
      <c r="D25" s="91"/>
      <c r="E25" s="119">
        <v>119342</v>
      </c>
      <c r="F25" s="93">
        <v>321451</v>
      </c>
      <c r="G25" s="94">
        <v>89572</v>
      </c>
      <c r="H25" s="93">
        <v>530365</v>
      </c>
      <c r="I25" s="93">
        <v>75691</v>
      </c>
      <c r="J25" s="93">
        <v>606056</v>
      </c>
      <c r="K25" s="93">
        <v>1074243</v>
      </c>
      <c r="L25" s="93">
        <v>16124</v>
      </c>
      <c r="M25" s="93">
        <v>1090367</v>
      </c>
      <c r="N25" s="93">
        <v>214444</v>
      </c>
      <c r="O25" s="93">
        <v>1304811</v>
      </c>
      <c r="P25" s="93">
        <v>1910867</v>
      </c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</row>
    <row r="26" spans="1:38" ht="16.5" customHeight="1" x14ac:dyDescent="0.15">
      <c r="A26" s="116"/>
      <c r="B26" s="89">
        <v>8</v>
      </c>
      <c r="C26" s="117"/>
      <c r="D26" s="91"/>
      <c r="E26" s="119">
        <v>146936</v>
      </c>
      <c r="F26" s="118">
        <v>378320</v>
      </c>
      <c r="G26" s="118">
        <v>89572</v>
      </c>
      <c r="H26" s="118">
        <f>SUM(E26:G26)</f>
        <v>614828</v>
      </c>
      <c r="I26" s="118">
        <v>174824</v>
      </c>
      <c r="J26" s="118">
        <f>H26+I26</f>
        <v>789652</v>
      </c>
      <c r="K26" s="118">
        <v>1222994</v>
      </c>
      <c r="L26" s="118">
        <v>24184</v>
      </c>
      <c r="M26" s="118">
        <f>K26+L26</f>
        <v>1247178</v>
      </c>
      <c r="N26" s="118">
        <v>251221</v>
      </c>
      <c r="O26" s="118">
        <f>M26+N26</f>
        <v>1498399</v>
      </c>
      <c r="P26" s="93">
        <f>J26+O26</f>
        <v>2288051</v>
      </c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</row>
    <row r="27" spans="1:38" x14ac:dyDescent="0.15">
      <c r="A27" s="116"/>
      <c r="B27" s="89">
        <v>9</v>
      </c>
      <c r="C27" s="117"/>
      <c r="D27" s="91"/>
      <c r="E27" s="119">
        <v>173889</v>
      </c>
      <c r="F27" s="118">
        <v>402132</v>
      </c>
      <c r="G27" s="118">
        <v>94023</v>
      </c>
      <c r="H27" s="118">
        <f>SUM(E27:G27)</f>
        <v>670044</v>
      </c>
      <c r="I27" s="118">
        <v>160097</v>
      </c>
      <c r="J27" s="118">
        <f>H27+I27</f>
        <v>830141</v>
      </c>
      <c r="K27" s="118">
        <v>1464351</v>
      </c>
      <c r="L27" s="118">
        <v>56845</v>
      </c>
      <c r="M27" s="118">
        <f>K27+L27</f>
        <v>1521196</v>
      </c>
      <c r="N27" s="118">
        <v>304366</v>
      </c>
      <c r="O27" s="118">
        <f>M27+N27</f>
        <v>1825562</v>
      </c>
      <c r="P27" s="93">
        <f>J27+O27</f>
        <v>2655703</v>
      </c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</row>
    <row r="28" spans="1:38" x14ac:dyDescent="0.15">
      <c r="A28" s="116"/>
      <c r="B28" s="89">
        <v>10</v>
      </c>
      <c r="C28" s="121"/>
      <c r="D28" s="91"/>
      <c r="E28" s="122">
        <v>154152</v>
      </c>
      <c r="F28" s="93">
        <v>406465</v>
      </c>
      <c r="G28" s="93">
        <v>74257</v>
      </c>
      <c r="H28" s="93">
        <f>SUM(E28:G28)</f>
        <v>634874</v>
      </c>
      <c r="I28" s="93">
        <v>78466</v>
      </c>
      <c r="J28" s="93">
        <f>H28+I28</f>
        <v>713340</v>
      </c>
      <c r="K28" s="93">
        <v>1419643</v>
      </c>
      <c r="L28" s="93">
        <v>52624</v>
      </c>
      <c r="M28" s="93">
        <f>K28+L28</f>
        <v>1472267</v>
      </c>
      <c r="N28" s="93">
        <v>328227</v>
      </c>
      <c r="O28" s="93">
        <f>M28+N28</f>
        <v>1800494</v>
      </c>
      <c r="P28" s="93">
        <f>J28+O28</f>
        <v>2513834</v>
      </c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</row>
    <row r="29" spans="1:38" x14ac:dyDescent="0.15">
      <c r="A29" s="116"/>
      <c r="B29" s="89">
        <v>11</v>
      </c>
      <c r="C29" s="121"/>
      <c r="D29" s="91"/>
      <c r="E29" s="94">
        <v>161706</v>
      </c>
      <c r="F29" s="93">
        <v>439381</v>
      </c>
      <c r="G29" s="93">
        <v>88123</v>
      </c>
      <c r="H29" s="93">
        <f>SUM(E29:G29)</f>
        <v>689210</v>
      </c>
      <c r="I29" s="93">
        <v>165776</v>
      </c>
      <c r="J29" s="93">
        <f>H29+I29</f>
        <v>854986</v>
      </c>
      <c r="K29" s="93">
        <v>1780441</v>
      </c>
      <c r="L29" s="93">
        <v>57841</v>
      </c>
      <c r="M29" s="93">
        <f>K29+L29</f>
        <v>1838282</v>
      </c>
      <c r="N29" s="93">
        <v>421541</v>
      </c>
      <c r="O29" s="93">
        <f>M29+N29</f>
        <v>2259823</v>
      </c>
      <c r="P29" s="93">
        <f>J29+O29</f>
        <v>3114809</v>
      </c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</row>
    <row r="30" spans="1:38" x14ac:dyDescent="0.15">
      <c r="A30" s="123"/>
      <c r="B30" s="96">
        <v>12</v>
      </c>
      <c r="C30" s="168"/>
      <c r="D30" s="98"/>
      <c r="E30" s="101">
        <f>(中和31!H25+中和31!L25+中和31!P25+中和31!T25+中和31!X25+中和32!H26+中和32!L26+中和32!P26+中和3未!H26+中和3未!L26+中和3未!P26+中和3未!T26+中和3未!X26+中和3未!H47+中和3未!L47)</f>
        <v>232846.5</v>
      </c>
      <c r="F30" s="100">
        <f>(中乳21!H25+中乳21!L25+中乳21!P25+中乳21!T25+中乳21!X25+中乳21!H46+中乳21!L46+中乳21!P46+中乳21!T46+中乳21!X46+中乳2未!H25+中乳2未!L25+中乳2未!P25+中乳2未!T25+中乳2未!X25)</f>
        <v>487315.7</v>
      </c>
      <c r="G30" s="100">
        <f>(中交雑31!H25+中交雑31!L25+中交雑31!P25+中交雑31!T25+中交雑31!X25+中交雑31!H45+中交雑31!L45+中交雑31!P45+中交雑31!T45+中交雑31!X45+中交雑32!H25+中交雑32!L25+中交雑32!P25+中交雑32!T25+中交雑32!X25)</f>
        <v>87118.099999999991</v>
      </c>
      <c r="H30" s="100">
        <f>SUM(E30:G30)</f>
        <v>807280.29999999993</v>
      </c>
      <c r="I30" s="100">
        <f>(中輸入牛1!T41+中輸入牛1!X41+中輸入牛2!H21+中輸入牛2!L21+中輸入牛2!P21+中輸入牛2!T21+中輸入牛2!X21+中輸入牛2!H41+中輸入牛2!L41+中輸入牛2!P41+中輸入牛2!T41+中輸入牛2!X41+中輸入牛3!H21+中輸入牛3!L21+中輸入牛3!P21+中輸入牛3!T21+中輸入牛3!X21+中輸入牛3!H37+中輸入牛3!L37+中輸入牛3!P37+中輸入牛3!T37+中輸入牛3!X37)</f>
        <v>148801</v>
      </c>
      <c r="J30" s="100">
        <f>H30+I30</f>
        <v>956081.29999999993</v>
      </c>
      <c r="K30" s="100">
        <v>1780441</v>
      </c>
      <c r="L30" s="100">
        <f>(中豚ﾌﾛｰｽﾞﾝ!H24+中豚ﾌﾛｰｽﾞﾝ!L24+中豚ﾌﾛｰｽﾞﾝ!P24+中豚ﾌﾛｰｽﾞﾝ!T24+中豚ﾌﾛｰｽﾞﾝ!H43+中豚ﾌﾛｰｽﾞﾝ!L43+中豚ﾌﾛｰｽﾞﾝ!P43)</f>
        <v>19258</v>
      </c>
      <c r="M30" s="100">
        <f>K30+L30</f>
        <v>1799699</v>
      </c>
      <c r="N30" s="100">
        <f>(中輸入豚!H21+中輸入豚!L21+中輸入豚!P21+中輸入豚!T21+中輸入豚!X21+中輸入豚!H41+中輸入豚!L41+中輸入豚!P41+中輸入豚!T41)</f>
        <v>320451.69999999995</v>
      </c>
      <c r="O30" s="100">
        <f>M30+N30</f>
        <v>2120150.7000000002</v>
      </c>
      <c r="P30" s="100">
        <f>J30+O30</f>
        <v>3076232</v>
      </c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</row>
    <row r="31" spans="1:38" x14ac:dyDescent="0.15">
      <c r="A31" s="127"/>
      <c r="B31" s="127"/>
      <c r="C31" s="128" t="s">
        <v>106</v>
      </c>
      <c r="D31" s="129" t="s">
        <v>107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</row>
    <row r="32" spans="1:38" x14ac:dyDescent="0.15"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</row>
    <row r="33" spans="4:38" x14ac:dyDescent="0.15">
      <c r="D33" s="169"/>
      <c r="E33" s="131"/>
      <c r="F33" s="131"/>
      <c r="G33" s="131"/>
      <c r="H33" s="170"/>
      <c r="I33" s="131"/>
      <c r="J33" s="170"/>
      <c r="K33" s="131"/>
      <c r="L33" s="131"/>
      <c r="M33" s="170"/>
      <c r="N33" s="131"/>
      <c r="O33" s="150"/>
      <c r="P33" s="169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</row>
    <row r="34" spans="4:38" x14ac:dyDescent="0.15">
      <c r="E34" s="171"/>
      <c r="F34" s="133"/>
      <c r="G34" s="133"/>
      <c r="H34" s="65"/>
      <c r="I34" s="132"/>
      <c r="J34" s="65"/>
      <c r="K34" s="172"/>
      <c r="L34" s="132"/>
      <c r="M34" s="65"/>
      <c r="N34" s="132"/>
      <c r="O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</row>
    <row r="35" spans="4:38" x14ac:dyDescent="0.15">
      <c r="E35" s="171"/>
      <c r="F35" s="133"/>
      <c r="G35" s="133"/>
      <c r="H35" s="65"/>
      <c r="I35" s="132"/>
      <c r="J35" s="65"/>
      <c r="K35" s="172"/>
      <c r="L35" s="132"/>
      <c r="M35" s="65"/>
      <c r="N35" s="132"/>
      <c r="O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</row>
    <row r="36" spans="4:38" x14ac:dyDescent="0.15">
      <c r="E36" s="171"/>
      <c r="F36" s="133"/>
      <c r="G36" s="133"/>
      <c r="H36" s="65"/>
      <c r="I36" s="132"/>
      <c r="J36" s="65"/>
      <c r="K36" s="172"/>
      <c r="L36" s="132"/>
      <c r="M36" s="65"/>
      <c r="N36" s="132"/>
      <c r="O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</row>
    <row r="37" spans="4:38" x14ac:dyDescent="0.15">
      <c r="E37" s="171"/>
      <c r="F37" s="133"/>
      <c r="G37" s="133"/>
      <c r="H37" s="65"/>
      <c r="I37" s="132"/>
      <c r="J37" s="65"/>
      <c r="K37" s="172"/>
      <c r="L37" s="132"/>
      <c r="M37" s="65"/>
      <c r="N37" s="132"/>
      <c r="O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</row>
    <row r="38" spans="4:38" x14ac:dyDescent="0.15">
      <c r="E38" s="171"/>
      <c r="F38" s="133"/>
      <c r="G38" s="133"/>
      <c r="H38" s="65"/>
      <c r="I38" s="132"/>
      <c r="J38" s="65"/>
      <c r="K38" s="132"/>
      <c r="L38" s="132"/>
      <c r="M38" s="65"/>
      <c r="N38" s="132"/>
      <c r="O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</row>
    <row r="39" spans="4:38" x14ac:dyDescent="0.15">
      <c r="E39" s="171"/>
      <c r="F39" s="133"/>
      <c r="G39" s="133"/>
      <c r="H39" s="65"/>
      <c r="I39" s="132"/>
      <c r="J39" s="65"/>
      <c r="K39" s="132"/>
      <c r="L39" s="173"/>
      <c r="M39" s="65"/>
      <c r="N39" s="132"/>
      <c r="O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</row>
    <row r="40" spans="4:38" x14ac:dyDescent="0.15">
      <c r="E40" s="171"/>
      <c r="F40" s="133"/>
      <c r="G40" s="133"/>
      <c r="H40" s="65"/>
      <c r="I40" s="132"/>
      <c r="J40" s="65"/>
      <c r="K40" s="132"/>
      <c r="L40" s="173"/>
      <c r="M40" s="65"/>
      <c r="N40" s="132"/>
      <c r="O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</row>
    <row r="41" spans="4:38" x14ac:dyDescent="0.15">
      <c r="E41" s="171"/>
      <c r="F41" s="133"/>
      <c r="G41" s="133"/>
      <c r="H41" s="65"/>
      <c r="I41" s="132"/>
      <c r="J41" s="65"/>
      <c r="K41" s="65"/>
      <c r="L41" s="65"/>
      <c r="M41" s="65"/>
      <c r="N41" s="132"/>
      <c r="O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</row>
    <row r="42" spans="4:38" x14ac:dyDescent="0.15">
      <c r="E42" s="173"/>
      <c r="F42" s="133"/>
      <c r="G42" s="133"/>
      <c r="H42" s="65"/>
      <c r="I42" s="132"/>
      <c r="J42" s="65"/>
      <c r="K42" s="65"/>
      <c r="L42" s="65"/>
      <c r="M42" s="65"/>
      <c r="N42" s="132"/>
      <c r="O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</row>
    <row r="43" spans="4:38" x14ac:dyDescent="0.15">
      <c r="E43" s="173"/>
      <c r="F43" s="133"/>
      <c r="G43" s="133"/>
      <c r="H43" s="65"/>
      <c r="I43" s="132"/>
      <c r="J43" s="65"/>
      <c r="K43" s="65"/>
      <c r="L43" s="65"/>
      <c r="M43" s="65"/>
      <c r="N43" s="65"/>
      <c r="O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</row>
    <row r="44" spans="4:38" x14ac:dyDescent="0.15">
      <c r="E44" s="173"/>
      <c r="F44" s="133"/>
      <c r="G44" s="133"/>
      <c r="H44" s="65"/>
      <c r="I44" s="132"/>
      <c r="J44" s="65"/>
      <c r="K44" s="65"/>
      <c r="L44" s="65"/>
      <c r="M44" s="65"/>
      <c r="N44" s="65"/>
      <c r="O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</row>
    <row r="45" spans="4:38" x14ac:dyDescent="0.15">
      <c r="E45" s="173"/>
      <c r="F45" s="133"/>
      <c r="G45" s="133"/>
      <c r="H45" s="65"/>
      <c r="I45" s="132"/>
      <c r="J45" s="65"/>
      <c r="K45" s="65"/>
      <c r="L45" s="65"/>
      <c r="M45" s="65"/>
      <c r="N45" s="65"/>
      <c r="O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</row>
    <row r="46" spans="4:38" x14ac:dyDescent="0.15">
      <c r="E46" s="173"/>
      <c r="F46" s="65"/>
      <c r="G46" s="133"/>
      <c r="H46" s="65"/>
      <c r="I46" s="173"/>
      <c r="J46" s="65"/>
      <c r="K46" s="65"/>
      <c r="L46" s="65"/>
      <c r="M46" s="65"/>
      <c r="N46" s="65"/>
      <c r="O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</row>
    <row r="47" spans="4:38" x14ac:dyDescent="0.15">
      <c r="E47" s="173"/>
      <c r="F47" s="65"/>
      <c r="G47" s="133"/>
      <c r="H47" s="65"/>
      <c r="I47" s="173"/>
      <c r="J47" s="65"/>
      <c r="K47" s="65"/>
      <c r="L47" s="65"/>
      <c r="M47" s="65"/>
      <c r="N47" s="65"/>
      <c r="O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</row>
    <row r="48" spans="4:38" x14ac:dyDescent="0.15">
      <c r="E48" s="65"/>
      <c r="F48" s="65"/>
      <c r="G48" s="133"/>
      <c r="H48" s="65"/>
      <c r="I48" s="173"/>
      <c r="J48" s="65"/>
      <c r="K48" s="65"/>
      <c r="L48" s="65"/>
      <c r="M48" s="65"/>
      <c r="N48" s="65"/>
      <c r="O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</row>
    <row r="49" spans="5:15" x14ac:dyDescent="0.15">
      <c r="E49" s="65"/>
      <c r="F49" s="65"/>
      <c r="G49" s="65"/>
      <c r="H49" s="65"/>
      <c r="I49" s="173"/>
      <c r="J49" s="65"/>
      <c r="K49" s="65"/>
      <c r="L49" s="65"/>
      <c r="M49" s="65"/>
      <c r="N49" s="65"/>
      <c r="O49" s="65"/>
    </row>
    <row r="50" spans="5:15" x14ac:dyDescent="0.15">
      <c r="E50" s="65"/>
      <c r="F50" s="65"/>
      <c r="G50" s="65"/>
      <c r="H50" s="65"/>
      <c r="I50" s="132"/>
      <c r="J50" s="65"/>
      <c r="K50" s="65"/>
      <c r="L50" s="65"/>
      <c r="M50" s="65"/>
      <c r="N50" s="65"/>
      <c r="O50" s="65"/>
    </row>
    <row r="51" spans="5:15" x14ac:dyDescent="0.15">
      <c r="E51" s="65"/>
      <c r="F51" s="65"/>
      <c r="G51" s="65"/>
      <c r="H51" s="65"/>
      <c r="I51" s="173"/>
      <c r="J51" s="65"/>
      <c r="K51" s="65"/>
      <c r="L51" s="65"/>
      <c r="M51" s="65"/>
      <c r="N51" s="65"/>
      <c r="O51" s="65"/>
    </row>
    <row r="52" spans="5:15" x14ac:dyDescent="0.15">
      <c r="E52" s="65"/>
      <c r="F52" s="65"/>
      <c r="G52" s="65"/>
      <c r="H52" s="65"/>
      <c r="I52" s="173"/>
      <c r="J52" s="65"/>
      <c r="K52" s="65"/>
      <c r="L52" s="65"/>
      <c r="M52" s="65"/>
      <c r="N52" s="65"/>
      <c r="O52" s="65"/>
    </row>
    <row r="53" spans="5:15" x14ac:dyDescent="0.15">
      <c r="E53" s="65"/>
      <c r="F53" s="65"/>
      <c r="G53" s="65"/>
      <c r="H53" s="65"/>
      <c r="I53" s="173"/>
      <c r="J53" s="65"/>
      <c r="K53" s="65"/>
      <c r="L53" s="65"/>
      <c r="M53" s="65"/>
      <c r="N53" s="65"/>
      <c r="O53" s="65"/>
    </row>
    <row r="54" spans="5:15" x14ac:dyDescent="0.15">
      <c r="E54" s="65"/>
      <c r="F54" s="65"/>
      <c r="G54" s="65"/>
      <c r="H54" s="65"/>
      <c r="I54" s="132"/>
      <c r="J54" s="65"/>
      <c r="K54" s="65"/>
      <c r="L54" s="65"/>
      <c r="M54" s="65"/>
      <c r="N54" s="65"/>
      <c r="O54" s="65"/>
    </row>
    <row r="55" spans="5:15" x14ac:dyDescent="0.15">
      <c r="E55" s="65"/>
      <c r="F55" s="65"/>
      <c r="G55" s="65"/>
      <c r="H55" s="65"/>
      <c r="I55" s="132"/>
      <c r="J55" s="65"/>
      <c r="K55" s="65"/>
      <c r="L55" s="65"/>
      <c r="M55" s="65"/>
      <c r="N55" s="65"/>
      <c r="O55" s="65"/>
    </row>
    <row r="56" spans="5:15" x14ac:dyDescent="0.15"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</sheetData>
  <mergeCells count="5">
    <mergeCell ref="D4:H4"/>
    <mergeCell ref="K4:M4"/>
    <mergeCell ref="D5:E5"/>
    <mergeCell ref="H5:H6"/>
    <mergeCell ref="M5:M6"/>
  </mergeCells>
  <phoneticPr fontId="5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3:X39"/>
  <sheetViews>
    <sheetView zoomScale="75" zoomScaleNormal="75" workbookViewId="0"/>
  </sheetViews>
  <sheetFormatPr defaultColWidth="7.5" defaultRowHeight="12" x14ac:dyDescent="0.15"/>
  <cols>
    <col min="1" max="1" width="1.625" style="317" customWidth="1"/>
    <col min="2" max="2" width="6.75" style="317" customWidth="1"/>
    <col min="3" max="3" width="3.125" style="317" customWidth="1"/>
    <col min="4" max="4" width="6.625" style="317" customWidth="1"/>
    <col min="5" max="7" width="5.875" style="317" customWidth="1"/>
    <col min="8" max="8" width="8.125" style="317" customWidth="1"/>
    <col min="9" max="11" width="5.875" style="317" customWidth="1"/>
    <col min="12" max="12" width="8.125" style="317" customWidth="1"/>
    <col min="13" max="15" width="5.875" style="317" customWidth="1"/>
    <col min="16" max="16" width="8.125" style="317" customWidth="1"/>
    <col min="17" max="19" width="5.875" style="317" customWidth="1"/>
    <col min="20" max="20" width="8.125" style="317" customWidth="1"/>
    <col min="21" max="23" width="5.875" style="317" customWidth="1"/>
    <col min="24" max="24" width="8.125" style="317" customWidth="1"/>
    <col min="25" max="16384" width="7.5" style="317"/>
  </cols>
  <sheetData>
    <row r="3" spans="2:24" x14ac:dyDescent="0.15">
      <c r="B3" s="317" t="s">
        <v>384</v>
      </c>
    </row>
    <row r="4" spans="2:24" x14ac:dyDescent="0.15">
      <c r="L4" s="378" t="s">
        <v>117</v>
      </c>
      <c r="X4" s="378"/>
    </row>
    <row r="5" spans="2:24" ht="6" customHeight="1" x14ac:dyDescent="0.15"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0"/>
      <c r="N5" s="320"/>
    </row>
    <row r="6" spans="2:24" ht="13.5" customHeight="1" x14ac:dyDescent="0.15">
      <c r="B6" s="595"/>
      <c r="C6" s="617" t="s">
        <v>118</v>
      </c>
      <c r="D6" s="618"/>
      <c r="E6" s="712" t="s">
        <v>167</v>
      </c>
      <c r="F6" s="713"/>
      <c r="G6" s="713"/>
      <c r="H6" s="714"/>
      <c r="I6" s="704" t="s">
        <v>169</v>
      </c>
      <c r="J6" s="705"/>
      <c r="K6" s="705"/>
      <c r="L6" s="706"/>
      <c r="M6" s="437"/>
      <c r="N6" s="320"/>
    </row>
    <row r="7" spans="2:24" x14ac:dyDescent="0.15">
      <c r="B7" s="599" t="s">
        <v>124</v>
      </c>
      <c r="C7" s="430"/>
      <c r="D7" s="600"/>
      <c r="E7" s="338" t="s">
        <v>163</v>
      </c>
      <c r="F7" s="339" t="s">
        <v>126</v>
      </c>
      <c r="G7" s="339" t="s">
        <v>127</v>
      </c>
      <c r="H7" s="656" t="s">
        <v>128</v>
      </c>
      <c r="I7" s="338" t="s">
        <v>125</v>
      </c>
      <c r="J7" s="339" t="s">
        <v>126</v>
      </c>
      <c r="K7" s="339" t="s">
        <v>127</v>
      </c>
      <c r="L7" s="656" t="s">
        <v>128</v>
      </c>
    </row>
    <row r="8" spans="2:24" x14ac:dyDescent="0.15">
      <c r="B8" s="601"/>
      <c r="C8" s="416"/>
      <c r="D8" s="416"/>
      <c r="E8" s="343"/>
      <c r="F8" s="344"/>
      <c r="G8" s="344" t="s">
        <v>129</v>
      </c>
      <c r="H8" s="615"/>
      <c r="I8" s="343"/>
      <c r="J8" s="344"/>
      <c r="K8" s="344" t="s">
        <v>129</v>
      </c>
      <c r="L8" s="615"/>
    </row>
    <row r="9" spans="2:24" ht="14.1" customHeight="1" x14ac:dyDescent="0.15">
      <c r="B9" s="435" t="s">
        <v>95</v>
      </c>
      <c r="C9" s="372">
        <v>20</v>
      </c>
      <c r="D9" s="603" t="s">
        <v>96</v>
      </c>
      <c r="E9" s="437">
        <v>1103</v>
      </c>
      <c r="F9" s="362">
        <v>1575</v>
      </c>
      <c r="G9" s="362">
        <v>1365</v>
      </c>
      <c r="H9" s="328">
        <v>7456</v>
      </c>
      <c r="I9" s="437">
        <v>2100</v>
      </c>
      <c r="J9" s="362">
        <v>2783</v>
      </c>
      <c r="K9" s="362">
        <v>2546</v>
      </c>
      <c r="L9" s="328">
        <v>108620</v>
      </c>
    </row>
    <row r="10" spans="2:24" ht="14.1" customHeight="1" x14ac:dyDescent="0.15">
      <c r="B10" s="435"/>
      <c r="C10" s="372">
        <v>21</v>
      </c>
      <c r="D10" s="414"/>
      <c r="E10" s="437">
        <v>945</v>
      </c>
      <c r="F10" s="362">
        <v>1575</v>
      </c>
      <c r="G10" s="362">
        <v>1290</v>
      </c>
      <c r="H10" s="328">
        <v>136215</v>
      </c>
      <c r="I10" s="437">
        <v>1785</v>
      </c>
      <c r="J10" s="362">
        <v>2625</v>
      </c>
      <c r="K10" s="362">
        <v>2255</v>
      </c>
      <c r="L10" s="328">
        <v>1075905</v>
      </c>
    </row>
    <row r="11" spans="2:24" ht="14.1" customHeight="1" x14ac:dyDescent="0.15">
      <c r="B11" s="435"/>
      <c r="C11" s="372">
        <v>22</v>
      </c>
      <c r="D11" s="414"/>
      <c r="E11" s="437"/>
      <c r="F11" s="362"/>
      <c r="G11" s="362"/>
      <c r="H11" s="328"/>
      <c r="I11" s="437"/>
      <c r="J11" s="362"/>
      <c r="K11" s="362"/>
      <c r="L11" s="328"/>
    </row>
    <row r="12" spans="2:24" ht="14.1" customHeight="1" x14ac:dyDescent="0.15">
      <c r="B12" s="435"/>
      <c r="C12" s="372">
        <v>23</v>
      </c>
      <c r="D12" s="414"/>
      <c r="E12" s="437"/>
      <c r="F12" s="362"/>
      <c r="G12" s="362"/>
      <c r="H12" s="328"/>
      <c r="I12" s="437"/>
      <c r="J12" s="362"/>
      <c r="K12" s="362"/>
      <c r="L12" s="328"/>
    </row>
    <row r="13" spans="2:24" ht="14.1" customHeight="1" x14ac:dyDescent="0.15">
      <c r="B13" s="435"/>
      <c r="C13" s="372">
        <v>24</v>
      </c>
      <c r="D13" s="371"/>
      <c r="E13" s="437"/>
      <c r="F13" s="362"/>
      <c r="G13" s="362"/>
      <c r="H13" s="328"/>
      <c r="I13" s="437"/>
      <c r="J13" s="362"/>
      <c r="K13" s="362"/>
      <c r="L13" s="328"/>
    </row>
    <row r="14" spans="2:24" ht="14.1" customHeight="1" x14ac:dyDescent="0.15">
      <c r="B14" s="601"/>
      <c r="C14" s="608">
        <v>25</v>
      </c>
      <c r="D14" s="416"/>
      <c r="E14" s="341"/>
      <c r="F14" s="377"/>
      <c r="G14" s="377"/>
      <c r="H14" s="342"/>
      <c r="I14" s="341"/>
      <c r="J14" s="377"/>
      <c r="K14" s="377"/>
      <c r="L14" s="342"/>
    </row>
    <row r="15" spans="2:24" ht="14.1" customHeight="1" x14ac:dyDescent="0.15">
      <c r="B15" s="437"/>
      <c r="C15" s="412">
        <v>12</v>
      </c>
      <c r="D15" s="328"/>
      <c r="E15" s="437">
        <v>1208</v>
      </c>
      <c r="F15" s="362">
        <v>1365</v>
      </c>
      <c r="G15" s="362">
        <v>1292</v>
      </c>
      <c r="H15" s="328">
        <v>12812</v>
      </c>
      <c r="I15" s="437">
        <v>2100</v>
      </c>
      <c r="J15" s="362">
        <v>2520</v>
      </c>
      <c r="K15" s="362">
        <v>2336</v>
      </c>
      <c r="L15" s="328">
        <v>123498</v>
      </c>
    </row>
    <row r="16" spans="2:24" ht="14.1" customHeight="1" x14ac:dyDescent="0.15">
      <c r="B16" s="437" t="s">
        <v>99</v>
      </c>
      <c r="C16" s="412">
        <v>1</v>
      </c>
      <c r="D16" s="328" t="s">
        <v>2</v>
      </c>
      <c r="E16" s="437">
        <v>1155</v>
      </c>
      <c r="F16" s="362">
        <v>1418</v>
      </c>
      <c r="G16" s="362">
        <v>1281</v>
      </c>
      <c r="H16" s="328">
        <v>9376</v>
      </c>
      <c r="I16" s="437">
        <v>2100</v>
      </c>
      <c r="J16" s="362">
        <v>2478</v>
      </c>
      <c r="K16" s="362">
        <v>2275</v>
      </c>
      <c r="L16" s="328">
        <v>43626</v>
      </c>
    </row>
    <row r="17" spans="2:12" ht="14.1" customHeight="1" x14ac:dyDescent="0.15">
      <c r="B17" s="437"/>
      <c r="C17" s="412">
        <v>2</v>
      </c>
      <c r="D17" s="328"/>
      <c r="E17" s="437">
        <v>1155</v>
      </c>
      <c r="F17" s="362">
        <v>1365</v>
      </c>
      <c r="G17" s="362">
        <v>1245</v>
      </c>
      <c r="H17" s="328">
        <v>7963</v>
      </c>
      <c r="I17" s="437">
        <v>2048</v>
      </c>
      <c r="J17" s="362">
        <v>2468</v>
      </c>
      <c r="K17" s="362">
        <v>2272</v>
      </c>
      <c r="L17" s="328">
        <v>51842</v>
      </c>
    </row>
    <row r="18" spans="2:12" ht="14.1" customHeight="1" x14ac:dyDescent="0.15">
      <c r="B18" s="437"/>
      <c r="C18" s="412">
        <v>3</v>
      </c>
      <c r="D18" s="328"/>
      <c r="E18" s="437">
        <v>1103</v>
      </c>
      <c r="F18" s="362">
        <v>1313</v>
      </c>
      <c r="G18" s="362">
        <v>1198</v>
      </c>
      <c r="H18" s="328">
        <v>8907</v>
      </c>
      <c r="I18" s="437">
        <v>2048</v>
      </c>
      <c r="J18" s="362">
        <v>2468</v>
      </c>
      <c r="K18" s="362">
        <v>2274</v>
      </c>
      <c r="L18" s="328">
        <v>57353</v>
      </c>
    </row>
    <row r="19" spans="2:12" ht="14.1" customHeight="1" x14ac:dyDescent="0.15">
      <c r="B19" s="437"/>
      <c r="C19" s="412">
        <v>4</v>
      </c>
      <c r="D19" s="328"/>
      <c r="E19" s="437">
        <v>1150</v>
      </c>
      <c r="F19" s="362">
        <v>1313</v>
      </c>
      <c r="G19" s="362">
        <v>1202</v>
      </c>
      <c r="H19" s="328">
        <v>7037</v>
      </c>
      <c r="I19" s="437">
        <v>2153</v>
      </c>
      <c r="J19" s="362">
        <v>2473</v>
      </c>
      <c r="K19" s="362">
        <v>2319</v>
      </c>
      <c r="L19" s="328">
        <v>63795</v>
      </c>
    </row>
    <row r="20" spans="2:12" ht="14.1" customHeight="1" x14ac:dyDescent="0.15">
      <c r="B20" s="437"/>
      <c r="C20" s="412">
        <v>5</v>
      </c>
      <c r="D20" s="328"/>
      <c r="E20" s="437">
        <v>1103</v>
      </c>
      <c r="F20" s="362">
        <v>1313</v>
      </c>
      <c r="G20" s="362">
        <v>1191</v>
      </c>
      <c r="H20" s="328">
        <v>11469</v>
      </c>
      <c r="I20" s="437">
        <v>2100</v>
      </c>
      <c r="J20" s="362">
        <v>2415</v>
      </c>
      <c r="K20" s="362">
        <v>2271</v>
      </c>
      <c r="L20" s="328">
        <v>115810</v>
      </c>
    </row>
    <row r="21" spans="2:12" ht="14.1" customHeight="1" x14ac:dyDescent="0.15">
      <c r="B21" s="437"/>
      <c r="C21" s="412">
        <v>6</v>
      </c>
      <c r="D21" s="328"/>
      <c r="E21" s="437">
        <v>1050</v>
      </c>
      <c r="F21" s="362">
        <v>1260</v>
      </c>
      <c r="G21" s="362">
        <v>1151</v>
      </c>
      <c r="H21" s="328">
        <v>11032</v>
      </c>
      <c r="I21" s="437">
        <v>1995</v>
      </c>
      <c r="J21" s="362">
        <v>2292</v>
      </c>
      <c r="K21" s="362">
        <v>2147</v>
      </c>
      <c r="L21" s="328">
        <v>85653</v>
      </c>
    </row>
    <row r="22" spans="2:12" ht="14.1" customHeight="1" x14ac:dyDescent="0.15">
      <c r="B22" s="437"/>
      <c r="C22" s="412">
        <v>7</v>
      </c>
      <c r="D22" s="328"/>
      <c r="E22" s="437">
        <v>998</v>
      </c>
      <c r="F22" s="362">
        <v>1208</v>
      </c>
      <c r="G22" s="362">
        <v>1121</v>
      </c>
      <c r="H22" s="328">
        <v>6677</v>
      </c>
      <c r="I22" s="437">
        <v>1995</v>
      </c>
      <c r="J22" s="362">
        <v>2248</v>
      </c>
      <c r="K22" s="362">
        <v>2139</v>
      </c>
      <c r="L22" s="328">
        <v>54146</v>
      </c>
    </row>
    <row r="23" spans="2:12" ht="14.1" customHeight="1" x14ac:dyDescent="0.15">
      <c r="B23" s="437"/>
      <c r="C23" s="412">
        <v>8</v>
      </c>
      <c r="D23" s="328"/>
      <c r="E23" s="437">
        <v>945</v>
      </c>
      <c r="F23" s="362">
        <v>1208</v>
      </c>
      <c r="G23" s="362">
        <v>1101</v>
      </c>
      <c r="H23" s="328">
        <v>6982</v>
      </c>
      <c r="I23" s="437">
        <v>1995</v>
      </c>
      <c r="J23" s="362">
        <v>2205</v>
      </c>
      <c r="K23" s="362">
        <v>2108</v>
      </c>
      <c r="L23" s="328">
        <v>68608</v>
      </c>
    </row>
    <row r="24" spans="2:12" ht="14.1" customHeight="1" x14ac:dyDescent="0.15">
      <c r="B24" s="437"/>
      <c r="C24" s="412">
        <v>9</v>
      </c>
      <c r="D24" s="328"/>
      <c r="E24" s="362">
        <v>998</v>
      </c>
      <c r="F24" s="328">
        <v>1208</v>
      </c>
      <c r="G24" s="362">
        <v>1110</v>
      </c>
      <c r="H24" s="328">
        <v>14670</v>
      </c>
      <c r="I24" s="437">
        <v>1995</v>
      </c>
      <c r="J24" s="362">
        <v>2310</v>
      </c>
      <c r="K24" s="362">
        <v>2140</v>
      </c>
      <c r="L24" s="328">
        <v>97791</v>
      </c>
    </row>
    <row r="25" spans="2:12" ht="14.1" customHeight="1" x14ac:dyDescent="0.15">
      <c r="B25" s="437"/>
      <c r="C25" s="412">
        <v>10</v>
      </c>
      <c r="D25" s="328"/>
      <c r="E25" s="362">
        <v>997.5</v>
      </c>
      <c r="F25" s="362">
        <v>1260</v>
      </c>
      <c r="G25" s="362">
        <v>1151.2825728422208</v>
      </c>
      <c r="H25" s="362">
        <v>11118.3</v>
      </c>
      <c r="I25" s="362">
        <v>2047.5</v>
      </c>
      <c r="J25" s="362">
        <v>2310</v>
      </c>
      <c r="K25" s="362">
        <v>2192.511316521146</v>
      </c>
      <c r="L25" s="362">
        <v>79408.700000000012</v>
      </c>
    </row>
    <row r="26" spans="2:12" ht="14.1" customHeight="1" x14ac:dyDescent="0.15">
      <c r="B26" s="437"/>
      <c r="C26" s="412">
        <v>11</v>
      </c>
      <c r="D26" s="328"/>
      <c r="E26" s="362">
        <v>1050</v>
      </c>
      <c r="F26" s="362">
        <v>1323</v>
      </c>
      <c r="G26" s="362">
        <v>1205.4873561328511</v>
      </c>
      <c r="H26" s="362">
        <v>10899.2</v>
      </c>
      <c r="I26" s="362">
        <v>2100</v>
      </c>
      <c r="J26" s="362">
        <v>2415</v>
      </c>
      <c r="K26" s="362">
        <v>2236.5280657925769</v>
      </c>
      <c r="L26" s="328">
        <v>80742.700000000012</v>
      </c>
    </row>
    <row r="27" spans="2:12" ht="14.1" customHeight="1" x14ac:dyDescent="0.15">
      <c r="B27" s="341"/>
      <c r="C27" s="345">
        <v>12</v>
      </c>
      <c r="D27" s="342"/>
      <c r="E27" s="377">
        <v>1050</v>
      </c>
      <c r="F27" s="377">
        <v>1312.5</v>
      </c>
      <c r="G27" s="377">
        <v>1184.2604557492828</v>
      </c>
      <c r="H27" s="377">
        <v>11968</v>
      </c>
      <c r="I27" s="377">
        <v>2205</v>
      </c>
      <c r="J27" s="377">
        <v>2467.5</v>
      </c>
      <c r="K27" s="377">
        <v>2330.3920855559354</v>
      </c>
      <c r="L27" s="342">
        <v>131431</v>
      </c>
    </row>
    <row r="28" spans="2:12" ht="14.1" customHeight="1" x14ac:dyDescent="0.15">
      <c r="B28" s="560"/>
      <c r="C28" s="431"/>
      <c r="D28" s="561"/>
      <c r="E28" s="362"/>
      <c r="F28" s="362"/>
      <c r="G28" s="362"/>
      <c r="H28" s="362"/>
      <c r="I28" s="437"/>
      <c r="J28" s="362"/>
      <c r="K28" s="362"/>
      <c r="L28" s="328"/>
    </row>
    <row r="29" spans="2:12" ht="14.1" customHeight="1" x14ac:dyDescent="0.15">
      <c r="B29" s="560"/>
      <c r="C29" s="431"/>
      <c r="D29" s="561"/>
      <c r="E29" s="437"/>
      <c r="F29" s="362"/>
      <c r="G29" s="362"/>
      <c r="H29" s="328"/>
      <c r="I29" s="437"/>
      <c r="J29" s="362"/>
      <c r="K29" s="362"/>
      <c r="L29" s="328"/>
    </row>
    <row r="30" spans="2:12" ht="14.1" customHeight="1" x14ac:dyDescent="0.15">
      <c r="B30" s="599" t="s">
        <v>151</v>
      </c>
      <c r="C30" s="431"/>
      <c r="D30" s="561"/>
      <c r="E30" s="437"/>
      <c r="F30" s="362"/>
      <c r="G30" s="362"/>
      <c r="H30" s="328"/>
      <c r="I30" s="437"/>
      <c r="J30" s="362"/>
      <c r="K30" s="362"/>
      <c r="L30" s="328"/>
    </row>
    <row r="31" spans="2:12" ht="14.1" customHeight="1" x14ac:dyDescent="0.15">
      <c r="B31" s="710">
        <v>40513</v>
      </c>
      <c r="C31" s="565"/>
      <c r="D31" s="566">
        <v>40519</v>
      </c>
      <c r="E31" s="437">
        <v>1102.5</v>
      </c>
      <c r="F31" s="362">
        <v>1312.5</v>
      </c>
      <c r="G31" s="362">
        <v>1206.4035817528024</v>
      </c>
      <c r="H31" s="328">
        <v>3179.5</v>
      </c>
      <c r="I31" s="437">
        <v>2205</v>
      </c>
      <c r="J31" s="362">
        <v>2415</v>
      </c>
      <c r="K31" s="362">
        <v>2313.6451120288853</v>
      </c>
      <c r="L31" s="362">
        <v>33414.699999999997</v>
      </c>
    </row>
    <row r="32" spans="2:12" ht="14.1" customHeight="1" x14ac:dyDescent="0.15">
      <c r="B32" s="710" t="s">
        <v>152</v>
      </c>
      <c r="C32" s="565"/>
      <c r="D32" s="566"/>
      <c r="E32" s="437"/>
      <c r="F32" s="362"/>
      <c r="G32" s="362"/>
      <c r="H32" s="328"/>
      <c r="I32" s="437"/>
      <c r="J32" s="362"/>
      <c r="K32" s="362"/>
      <c r="L32" s="328"/>
    </row>
    <row r="33" spans="2:24" ht="14.1" customHeight="1" x14ac:dyDescent="0.15">
      <c r="B33" s="710">
        <v>40520</v>
      </c>
      <c r="C33" s="565"/>
      <c r="D33" s="566">
        <v>40526</v>
      </c>
      <c r="E33" s="610">
        <v>1050</v>
      </c>
      <c r="F33" s="611">
        <v>1260</v>
      </c>
      <c r="G33" s="611">
        <v>1155.268961708395</v>
      </c>
      <c r="H33" s="583">
        <v>3206.2</v>
      </c>
      <c r="I33" s="611">
        <v>2205</v>
      </c>
      <c r="J33" s="611">
        <v>2467.5</v>
      </c>
      <c r="K33" s="611">
        <v>2341.786431181134</v>
      </c>
      <c r="L33" s="583">
        <v>29354.799999999999</v>
      </c>
    </row>
    <row r="34" spans="2:24" ht="14.1" customHeight="1" x14ac:dyDescent="0.15">
      <c r="B34" s="710" t="s">
        <v>153</v>
      </c>
      <c r="C34" s="565"/>
      <c r="D34" s="566"/>
      <c r="E34" s="437"/>
      <c r="F34" s="362"/>
      <c r="G34" s="362"/>
      <c r="H34" s="362"/>
      <c r="I34" s="362"/>
      <c r="J34" s="362"/>
      <c r="K34" s="362"/>
      <c r="L34" s="362"/>
    </row>
    <row r="35" spans="2:24" ht="14.1" customHeight="1" x14ac:dyDescent="0.15">
      <c r="B35" s="710">
        <v>40527</v>
      </c>
      <c r="C35" s="565"/>
      <c r="D35" s="566">
        <v>40533</v>
      </c>
      <c r="E35" s="610">
        <v>1102.5</v>
      </c>
      <c r="F35" s="611">
        <v>1260</v>
      </c>
      <c r="G35" s="431">
        <v>1189.58162475822</v>
      </c>
      <c r="H35" s="611">
        <v>2398</v>
      </c>
      <c r="I35" s="610">
        <v>2205</v>
      </c>
      <c r="J35" s="611">
        <v>2415</v>
      </c>
      <c r="K35" s="431">
        <v>2310.5118743677444</v>
      </c>
      <c r="L35" s="611">
        <v>31058.3</v>
      </c>
      <c r="M35" s="610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431"/>
    </row>
    <row r="36" spans="2:24" ht="14.1" customHeight="1" x14ac:dyDescent="0.15">
      <c r="B36" s="710" t="s">
        <v>154</v>
      </c>
      <c r="C36" s="565"/>
      <c r="D36" s="566"/>
      <c r="E36" s="437"/>
      <c r="F36" s="362"/>
      <c r="G36" s="362"/>
      <c r="H36" s="328"/>
      <c r="I36" s="437"/>
      <c r="J36" s="362"/>
      <c r="K36" s="362"/>
      <c r="L36" s="328"/>
    </row>
    <row r="37" spans="2:24" ht="14.1" customHeight="1" x14ac:dyDescent="0.15">
      <c r="B37" s="710">
        <v>40534</v>
      </c>
      <c r="C37" s="565"/>
      <c r="D37" s="566">
        <v>40540</v>
      </c>
      <c r="E37" s="352">
        <v>1102.5</v>
      </c>
      <c r="F37" s="583">
        <v>1312.5</v>
      </c>
      <c r="G37" s="583">
        <v>1198.8532632990616</v>
      </c>
      <c r="H37" s="587">
        <v>2927.7</v>
      </c>
      <c r="I37" s="352">
        <v>2257.5</v>
      </c>
      <c r="J37" s="583">
        <v>2467.5</v>
      </c>
      <c r="K37" s="583">
        <v>2362.1379119138146</v>
      </c>
      <c r="L37" s="587">
        <v>33299.4</v>
      </c>
    </row>
    <row r="38" spans="2:24" s="320" customFormat="1" ht="14.1" customHeight="1" x14ac:dyDescent="0.15">
      <c r="B38" s="710" t="s">
        <v>155</v>
      </c>
      <c r="C38" s="565"/>
      <c r="D38" s="566"/>
      <c r="E38" s="437"/>
      <c r="F38" s="362"/>
      <c r="G38" s="362"/>
      <c r="H38" s="328"/>
      <c r="I38" s="437"/>
      <c r="J38" s="362"/>
      <c r="K38" s="362"/>
      <c r="L38" s="328"/>
    </row>
    <row r="39" spans="2:24" s="320" customFormat="1" ht="14.1" customHeight="1" x14ac:dyDescent="0.15">
      <c r="B39" s="711"/>
      <c r="C39" s="573"/>
      <c r="D39" s="574">
        <v>40906</v>
      </c>
      <c r="E39" s="341"/>
      <c r="F39" s="377"/>
      <c r="G39" s="377"/>
      <c r="H39" s="342">
        <v>257</v>
      </c>
      <c r="I39" s="341"/>
      <c r="J39" s="377"/>
      <c r="K39" s="377"/>
      <c r="L39" s="342">
        <v>4304</v>
      </c>
    </row>
  </sheetData>
  <phoneticPr fontId="5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3:X41"/>
  <sheetViews>
    <sheetView zoomScaleNormal="100" workbookViewId="0"/>
  </sheetViews>
  <sheetFormatPr defaultColWidth="7.5" defaultRowHeight="12" x14ac:dyDescent="0.15"/>
  <cols>
    <col min="1" max="1" width="0.75" style="414" customWidth="1"/>
    <col min="2" max="2" width="6" style="414" customWidth="1"/>
    <col min="3" max="3" width="3.125" style="414" customWidth="1"/>
    <col min="4" max="4" width="5.625" style="414" customWidth="1"/>
    <col min="5" max="5" width="5.5" style="414" customWidth="1"/>
    <col min="6" max="7" width="5.875" style="414" customWidth="1"/>
    <col min="8" max="8" width="7.625" style="414" customWidth="1"/>
    <col min="9" max="9" width="5.375" style="414" customWidth="1"/>
    <col min="10" max="11" width="5.875" style="414" customWidth="1"/>
    <col min="12" max="12" width="7.625" style="414" customWidth="1"/>
    <col min="13" max="13" width="5.375" style="414" customWidth="1"/>
    <col min="14" max="15" width="5.875" style="414" customWidth="1"/>
    <col min="16" max="16" width="7.625" style="414" customWidth="1"/>
    <col min="17" max="17" width="5.5" style="414" customWidth="1"/>
    <col min="18" max="19" width="5.875" style="414" customWidth="1"/>
    <col min="20" max="20" width="8" style="414" customWidth="1"/>
    <col min="21" max="21" width="5.5" style="414" customWidth="1"/>
    <col min="22" max="23" width="5.875" style="414" customWidth="1"/>
    <col min="24" max="24" width="7.75" style="414" customWidth="1"/>
    <col min="25" max="16384" width="7.5" style="414"/>
  </cols>
  <sheetData>
    <row r="3" spans="2:24" x14ac:dyDescent="0.15">
      <c r="B3" s="414" t="s">
        <v>463</v>
      </c>
    </row>
    <row r="4" spans="2:24" x14ac:dyDescent="0.15">
      <c r="X4" s="373" t="s">
        <v>117</v>
      </c>
    </row>
    <row r="5" spans="2:24" ht="6" customHeight="1" x14ac:dyDescent="0.15"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</row>
    <row r="6" spans="2:24" x14ac:dyDescent="0.15">
      <c r="B6" s="595"/>
      <c r="C6" s="617" t="s">
        <v>118</v>
      </c>
      <c r="D6" s="618"/>
      <c r="E6" s="704" t="s">
        <v>146</v>
      </c>
      <c r="F6" s="705"/>
      <c r="G6" s="705"/>
      <c r="H6" s="706"/>
      <c r="I6" s="704" t="s">
        <v>147</v>
      </c>
      <c r="J6" s="705"/>
      <c r="K6" s="705"/>
      <c r="L6" s="706"/>
      <c r="M6" s="704" t="s">
        <v>148</v>
      </c>
      <c r="N6" s="705"/>
      <c r="O6" s="705"/>
      <c r="P6" s="706"/>
      <c r="Q6" s="704" t="s">
        <v>150</v>
      </c>
      <c r="R6" s="705"/>
      <c r="S6" s="705"/>
      <c r="T6" s="706"/>
      <c r="U6" s="696" t="s">
        <v>158</v>
      </c>
      <c r="V6" s="697"/>
      <c r="W6" s="697"/>
      <c r="X6" s="698"/>
    </row>
    <row r="7" spans="2:24" x14ac:dyDescent="0.15">
      <c r="B7" s="599" t="s">
        <v>124</v>
      </c>
      <c r="C7" s="430"/>
      <c r="D7" s="600"/>
      <c r="E7" s="707" t="s">
        <v>125</v>
      </c>
      <c r="F7" s="708" t="s">
        <v>126</v>
      </c>
      <c r="G7" s="602" t="s">
        <v>127</v>
      </c>
      <c r="H7" s="708" t="s">
        <v>128</v>
      </c>
      <c r="I7" s="707" t="s">
        <v>125</v>
      </c>
      <c r="J7" s="708" t="s">
        <v>126</v>
      </c>
      <c r="K7" s="602" t="s">
        <v>127</v>
      </c>
      <c r="L7" s="708" t="s">
        <v>128</v>
      </c>
      <c r="M7" s="707" t="s">
        <v>125</v>
      </c>
      <c r="N7" s="708" t="s">
        <v>126</v>
      </c>
      <c r="O7" s="707" t="s">
        <v>127</v>
      </c>
      <c r="P7" s="708" t="s">
        <v>128</v>
      </c>
      <c r="Q7" s="707" t="s">
        <v>125</v>
      </c>
      <c r="R7" s="708" t="s">
        <v>126</v>
      </c>
      <c r="S7" s="602" t="s">
        <v>127</v>
      </c>
      <c r="T7" s="708" t="s">
        <v>128</v>
      </c>
      <c r="U7" s="707" t="s">
        <v>125</v>
      </c>
      <c r="V7" s="708" t="s">
        <v>126</v>
      </c>
      <c r="W7" s="602" t="s">
        <v>127</v>
      </c>
      <c r="X7" s="708" t="s">
        <v>128</v>
      </c>
    </row>
    <row r="8" spans="2:24" x14ac:dyDescent="0.15">
      <c r="B8" s="601"/>
      <c r="C8" s="416"/>
      <c r="D8" s="416"/>
      <c r="E8" s="616"/>
      <c r="F8" s="709"/>
      <c r="G8" s="608" t="s">
        <v>129</v>
      </c>
      <c r="H8" s="709"/>
      <c r="I8" s="616"/>
      <c r="J8" s="709"/>
      <c r="K8" s="608" t="s">
        <v>129</v>
      </c>
      <c r="L8" s="709"/>
      <c r="M8" s="616"/>
      <c r="N8" s="709"/>
      <c r="O8" s="616" t="s">
        <v>129</v>
      </c>
      <c r="P8" s="709"/>
      <c r="Q8" s="616"/>
      <c r="R8" s="709"/>
      <c r="S8" s="608" t="s">
        <v>129</v>
      </c>
      <c r="T8" s="709"/>
      <c r="U8" s="616"/>
      <c r="V8" s="709"/>
      <c r="W8" s="608" t="s">
        <v>129</v>
      </c>
      <c r="X8" s="709"/>
    </row>
    <row r="9" spans="2:24" ht="14.1" customHeight="1" x14ac:dyDescent="0.15">
      <c r="B9" s="595" t="s">
        <v>95</v>
      </c>
      <c r="C9" s="602">
        <v>20</v>
      </c>
      <c r="D9" s="603" t="s">
        <v>96</v>
      </c>
      <c r="E9" s="595">
        <v>1785</v>
      </c>
      <c r="F9" s="604">
        <v>1995</v>
      </c>
      <c r="G9" s="605">
        <v>1947</v>
      </c>
      <c r="H9" s="604">
        <v>9351</v>
      </c>
      <c r="I9" s="595">
        <v>998</v>
      </c>
      <c r="J9" s="604">
        <v>1463</v>
      </c>
      <c r="K9" s="605">
        <v>1243</v>
      </c>
      <c r="L9" s="604">
        <v>8723</v>
      </c>
      <c r="M9" s="595">
        <v>735</v>
      </c>
      <c r="N9" s="604">
        <v>998</v>
      </c>
      <c r="O9" s="605">
        <v>851</v>
      </c>
      <c r="P9" s="604">
        <v>4943</v>
      </c>
      <c r="Q9" s="595">
        <v>3360</v>
      </c>
      <c r="R9" s="604">
        <v>4200</v>
      </c>
      <c r="S9" s="605">
        <v>3829</v>
      </c>
      <c r="T9" s="604">
        <v>3597</v>
      </c>
      <c r="U9" s="595">
        <v>2625</v>
      </c>
      <c r="V9" s="604">
        <v>3098</v>
      </c>
      <c r="W9" s="605">
        <v>2871</v>
      </c>
      <c r="X9" s="604">
        <v>6708</v>
      </c>
    </row>
    <row r="10" spans="2:24" ht="14.1" customHeight="1" x14ac:dyDescent="0.15">
      <c r="B10" s="435"/>
      <c r="C10" s="372">
        <v>21</v>
      </c>
      <c r="D10" s="371"/>
      <c r="E10" s="435">
        <v>1208</v>
      </c>
      <c r="F10" s="607">
        <v>1995</v>
      </c>
      <c r="G10" s="371">
        <v>1520</v>
      </c>
      <c r="H10" s="607">
        <v>219867</v>
      </c>
      <c r="I10" s="435">
        <v>945</v>
      </c>
      <c r="J10" s="607">
        <v>1428</v>
      </c>
      <c r="K10" s="371">
        <v>1202</v>
      </c>
      <c r="L10" s="607">
        <v>249096</v>
      </c>
      <c r="M10" s="435">
        <v>767</v>
      </c>
      <c r="N10" s="607">
        <v>1155</v>
      </c>
      <c r="O10" s="371">
        <v>980</v>
      </c>
      <c r="P10" s="607">
        <v>102515</v>
      </c>
      <c r="Q10" s="435">
        <v>2940</v>
      </c>
      <c r="R10" s="607">
        <v>4079</v>
      </c>
      <c r="S10" s="371">
        <v>3388</v>
      </c>
      <c r="T10" s="607">
        <v>62865</v>
      </c>
      <c r="U10" s="435">
        <v>1943</v>
      </c>
      <c r="V10" s="607">
        <v>3098</v>
      </c>
      <c r="W10" s="371">
        <v>2473</v>
      </c>
      <c r="X10" s="607">
        <v>146186</v>
      </c>
    </row>
    <row r="11" spans="2:24" ht="14.1" customHeight="1" x14ac:dyDescent="0.15">
      <c r="B11" s="601"/>
      <c r="C11" s="608">
        <v>22</v>
      </c>
      <c r="D11" s="416"/>
      <c r="E11" s="601"/>
      <c r="F11" s="609"/>
      <c r="G11" s="416"/>
      <c r="H11" s="609"/>
      <c r="I11" s="601"/>
      <c r="J11" s="609"/>
      <c r="K11" s="416"/>
      <c r="L11" s="609"/>
      <c r="M11" s="601"/>
      <c r="N11" s="609"/>
      <c r="O11" s="416"/>
      <c r="P11" s="609"/>
      <c r="Q11" s="601"/>
      <c r="R11" s="609"/>
      <c r="S11" s="416"/>
      <c r="T11" s="609"/>
      <c r="U11" s="601"/>
      <c r="V11" s="609"/>
      <c r="W11" s="416"/>
      <c r="X11" s="609"/>
    </row>
    <row r="12" spans="2:24" ht="14.1" customHeight="1" x14ac:dyDescent="0.15">
      <c r="B12" s="437"/>
      <c r="C12" s="412">
        <v>12</v>
      </c>
      <c r="D12" s="328"/>
      <c r="E12" s="435">
        <v>1628</v>
      </c>
      <c r="F12" s="607">
        <v>1995</v>
      </c>
      <c r="G12" s="371">
        <v>1838</v>
      </c>
      <c r="H12" s="607">
        <v>14413</v>
      </c>
      <c r="I12" s="435">
        <v>1103</v>
      </c>
      <c r="J12" s="607">
        <v>1313</v>
      </c>
      <c r="K12" s="371">
        <v>1230</v>
      </c>
      <c r="L12" s="607">
        <v>16998</v>
      </c>
      <c r="M12" s="435">
        <v>788</v>
      </c>
      <c r="N12" s="607">
        <v>1050</v>
      </c>
      <c r="O12" s="371">
        <v>868</v>
      </c>
      <c r="P12" s="607">
        <v>10928</v>
      </c>
      <c r="Q12" s="435">
        <v>2940</v>
      </c>
      <c r="R12" s="607">
        <v>3570</v>
      </c>
      <c r="S12" s="371">
        <v>3178</v>
      </c>
      <c r="T12" s="607">
        <v>4774</v>
      </c>
      <c r="U12" s="435">
        <v>2414</v>
      </c>
      <c r="V12" s="607">
        <v>2856</v>
      </c>
      <c r="W12" s="371">
        <v>2591</v>
      </c>
      <c r="X12" s="607">
        <v>15342</v>
      </c>
    </row>
    <row r="13" spans="2:24" ht="14.1" customHeight="1" x14ac:dyDescent="0.15">
      <c r="B13" s="437" t="s">
        <v>99</v>
      </c>
      <c r="C13" s="412">
        <v>1</v>
      </c>
      <c r="D13" s="328" t="s">
        <v>2</v>
      </c>
      <c r="E13" s="435">
        <v>1365</v>
      </c>
      <c r="F13" s="607">
        <v>1995</v>
      </c>
      <c r="G13" s="371">
        <v>1790</v>
      </c>
      <c r="H13" s="607">
        <v>13870</v>
      </c>
      <c r="I13" s="435">
        <v>1050</v>
      </c>
      <c r="J13" s="607">
        <v>1260</v>
      </c>
      <c r="K13" s="371">
        <v>1140</v>
      </c>
      <c r="L13" s="607">
        <v>21907</v>
      </c>
      <c r="M13" s="435">
        <v>819</v>
      </c>
      <c r="N13" s="607">
        <v>998</v>
      </c>
      <c r="O13" s="371">
        <v>880</v>
      </c>
      <c r="P13" s="607">
        <v>10787</v>
      </c>
      <c r="Q13" s="435">
        <v>2940</v>
      </c>
      <c r="R13" s="607">
        <v>3570</v>
      </c>
      <c r="S13" s="371">
        <v>3151</v>
      </c>
      <c r="T13" s="607">
        <v>3866</v>
      </c>
      <c r="U13" s="435">
        <v>2415</v>
      </c>
      <c r="V13" s="607">
        <v>2730</v>
      </c>
      <c r="W13" s="371">
        <v>2550</v>
      </c>
      <c r="X13" s="607">
        <v>12891</v>
      </c>
    </row>
    <row r="14" spans="2:24" ht="14.1" customHeight="1" x14ac:dyDescent="0.15">
      <c r="B14" s="437"/>
      <c r="C14" s="412">
        <v>2</v>
      </c>
      <c r="D14" s="328"/>
      <c r="E14" s="435">
        <v>1470</v>
      </c>
      <c r="F14" s="607">
        <v>1733</v>
      </c>
      <c r="G14" s="371">
        <v>1563</v>
      </c>
      <c r="H14" s="607">
        <v>14779</v>
      </c>
      <c r="I14" s="435">
        <v>1050</v>
      </c>
      <c r="J14" s="607">
        <v>1218</v>
      </c>
      <c r="K14" s="371">
        <v>1115</v>
      </c>
      <c r="L14" s="607">
        <v>18325</v>
      </c>
      <c r="M14" s="435">
        <v>788</v>
      </c>
      <c r="N14" s="607">
        <v>998</v>
      </c>
      <c r="O14" s="371">
        <v>849</v>
      </c>
      <c r="P14" s="607">
        <v>8977</v>
      </c>
      <c r="Q14" s="435">
        <v>2940</v>
      </c>
      <c r="R14" s="607">
        <v>3470</v>
      </c>
      <c r="S14" s="371">
        <v>3140</v>
      </c>
      <c r="T14" s="607">
        <v>4918</v>
      </c>
      <c r="U14" s="435">
        <v>2363</v>
      </c>
      <c r="V14" s="607">
        <v>2678</v>
      </c>
      <c r="W14" s="371">
        <v>2490</v>
      </c>
      <c r="X14" s="607">
        <v>9477</v>
      </c>
    </row>
    <row r="15" spans="2:24" ht="14.1" customHeight="1" x14ac:dyDescent="0.15">
      <c r="B15" s="437"/>
      <c r="C15" s="412">
        <v>3</v>
      </c>
      <c r="D15" s="328"/>
      <c r="E15" s="435">
        <v>1313</v>
      </c>
      <c r="F15" s="607">
        <v>1628</v>
      </c>
      <c r="G15" s="371">
        <v>1470</v>
      </c>
      <c r="H15" s="607">
        <v>17005</v>
      </c>
      <c r="I15" s="435">
        <v>1050</v>
      </c>
      <c r="J15" s="607">
        <v>1208</v>
      </c>
      <c r="K15" s="371">
        <v>1128</v>
      </c>
      <c r="L15" s="607">
        <v>22619</v>
      </c>
      <c r="M15" s="435">
        <v>819</v>
      </c>
      <c r="N15" s="607">
        <v>1029</v>
      </c>
      <c r="O15" s="371">
        <v>866</v>
      </c>
      <c r="P15" s="607">
        <v>10943</v>
      </c>
      <c r="Q15" s="435">
        <v>2940</v>
      </c>
      <c r="R15" s="607">
        <v>3570</v>
      </c>
      <c r="S15" s="371">
        <v>3149</v>
      </c>
      <c r="T15" s="607">
        <v>5326</v>
      </c>
      <c r="U15" s="435">
        <v>2342</v>
      </c>
      <c r="V15" s="607">
        <v>2678</v>
      </c>
      <c r="W15" s="371">
        <v>2497</v>
      </c>
      <c r="X15" s="607">
        <v>12548</v>
      </c>
    </row>
    <row r="16" spans="2:24" ht="14.1" customHeight="1" x14ac:dyDescent="0.15">
      <c r="B16" s="437"/>
      <c r="C16" s="412">
        <v>4</v>
      </c>
      <c r="D16" s="328"/>
      <c r="E16" s="435">
        <v>1313</v>
      </c>
      <c r="F16" s="607">
        <v>1628</v>
      </c>
      <c r="G16" s="371">
        <v>1451</v>
      </c>
      <c r="H16" s="607">
        <v>7629</v>
      </c>
      <c r="I16" s="435">
        <v>1050</v>
      </c>
      <c r="J16" s="607">
        <v>1260</v>
      </c>
      <c r="K16" s="371">
        <v>1146</v>
      </c>
      <c r="L16" s="607">
        <v>14517</v>
      </c>
      <c r="M16" s="435">
        <v>819</v>
      </c>
      <c r="N16" s="607">
        <v>1103</v>
      </c>
      <c r="O16" s="371">
        <v>916</v>
      </c>
      <c r="P16" s="607">
        <v>8702</v>
      </c>
      <c r="Q16" s="435">
        <v>2993</v>
      </c>
      <c r="R16" s="607">
        <v>3623</v>
      </c>
      <c r="S16" s="371">
        <v>3188</v>
      </c>
      <c r="T16" s="607">
        <v>3378</v>
      </c>
      <c r="U16" s="435">
        <v>2342</v>
      </c>
      <c r="V16" s="607">
        <v>2678</v>
      </c>
      <c r="W16" s="371">
        <v>2563</v>
      </c>
      <c r="X16" s="607">
        <v>6162</v>
      </c>
    </row>
    <row r="17" spans="2:24" ht="14.1" customHeight="1" x14ac:dyDescent="0.15">
      <c r="B17" s="437"/>
      <c r="C17" s="412">
        <v>5</v>
      </c>
      <c r="D17" s="328"/>
      <c r="E17" s="435">
        <v>1260</v>
      </c>
      <c r="F17" s="607">
        <v>1628</v>
      </c>
      <c r="G17" s="371">
        <v>1456</v>
      </c>
      <c r="H17" s="607">
        <v>15460</v>
      </c>
      <c r="I17" s="435">
        <v>1050</v>
      </c>
      <c r="J17" s="607">
        <v>1239</v>
      </c>
      <c r="K17" s="371">
        <v>1162</v>
      </c>
      <c r="L17" s="607">
        <v>17987</v>
      </c>
      <c r="M17" s="435">
        <v>839</v>
      </c>
      <c r="N17" s="607">
        <v>1103</v>
      </c>
      <c r="O17" s="371">
        <v>966</v>
      </c>
      <c r="P17" s="607">
        <v>22483</v>
      </c>
      <c r="Q17" s="435">
        <v>3098</v>
      </c>
      <c r="R17" s="607">
        <v>3623</v>
      </c>
      <c r="S17" s="371">
        <v>3353</v>
      </c>
      <c r="T17" s="607">
        <v>4257</v>
      </c>
      <c r="U17" s="435">
        <v>2415</v>
      </c>
      <c r="V17" s="607">
        <v>2678</v>
      </c>
      <c r="W17" s="371">
        <v>2534</v>
      </c>
      <c r="X17" s="607">
        <v>12678</v>
      </c>
    </row>
    <row r="18" spans="2:24" ht="14.1" customHeight="1" x14ac:dyDescent="0.15">
      <c r="B18" s="437"/>
      <c r="C18" s="412">
        <v>6</v>
      </c>
      <c r="D18" s="328"/>
      <c r="E18" s="435">
        <v>1208</v>
      </c>
      <c r="F18" s="607">
        <v>1575</v>
      </c>
      <c r="G18" s="371">
        <v>1353</v>
      </c>
      <c r="H18" s="607">
        <v>17203</v>
      </c>
      <c r="I18" s="435">
        <v>1050</v>
      </c>
      <c r="J18" s="607">
        <v>1208</v>
      </c>
      <c r="K18" s="371">
        <v>1130</v>
      </c>
      <c r="L18" s="607">
        <v>16289</v>
      </c>
      <c r="M18" s="435">
        <v>725</v>
      </c>
      <c r="N18" s="607">
        <v>1155</v>
      </c>
      <c r="O18" s="371">
        <v>938</v>
      </c>
      <c r="P18" s="607">
        <v>15264</v>
      </c>
      <c r="Q18" s="435">
        <v>3045</v>
      </c>
      <c r="R18" s="607">
        <v>3675</v>
      </c>
      <c r="S18" s="371">
        <v>3324</v>
      </c>
      <c r="T18" s="607">
        <v>4683</v>
      </c>
      <c r="U18" s="435">
        <v>2310</v>
      </c>
      <c r="V18" s="607">
        <v>2678</v>
      </c>
      <c r="W18" s="371">
        <v>2468</v>
      </c>
      <c r="X18" s="607">
        <v>16721</v>
      </c>
    </row>
    <row r="19" spans="2:24" ht="14.1" customHeight="1" x14ac:dyDescent="0.15">
      <c r="B19" s="437"/>
      <c r="C19" s="412">
        <v>7</v>
      </c>
      <c r="D19" s="328"/>
      <c r="E19" s="435">
        <v>1082</v>
      </c>
      <c r="F19" s="607">
        <v>1523</v>
      </c>
      <c r="G19" s="371">
        <v>1316</v>
      </c>
      <c r="H19" s="607">
        <v>7300</v>
      </c>
      <c r="I19" s="435">
        <v>1029</v>
      </c>
      <c r="J19" s="607">
        <v>1208</v>
      </c>
      <c r="K19" s="371">
        <v>1128</v>
      </c>
      <c r="L19" s="607">
        <v>7625</v>
      </c>
      <c r="M19" s="435">
        <v>788</v>
      </c>
      <c r="N19" s="607">
        <v>1050</v>
      </c>
      <c r="O19" s="371">
        <v>894</v>
      </c>
      <c r="P19" s="607">
        <v>6729</v>
      </c>
      <c r="Q19" s="435">
        <v>3045</v>
      </c>
      <c r="R19" s="607">
        <v>3542</v>
      </c>
      <c r="S19" s="371">
        <v>3308</v>
      </c>
      <c r="T19" s="607">
        <v>1961</v>
      </c>
      <c r="U19" s="435">
        <v>2310</v>
      </c>
      <c r="V19" s="607">
        <v>2625</v>
      </c>
      <c r="W19" s="371">
        <v>2452</v>
      </c>
      <c r="X19" s="607">
        <v>8273</v>
      </c>
    </row>
    <row r="20" spans="2:24" ht="14.1" customHeight="1" x14ac:dyDescent="0.15">
      <c r="B20" s="437"/>
      <c r="C20" s="412">
        <v>8</v>
      </c>
      <c r="D20" s="328"/>
      <c r="E20" s="435">
        <v>1155</v>
      </c>
      <c r="F20" s="607">
        <v>1523</v>
      </c>
      <c r="G20" s="371">
        <v>1342</v>
      </c>
      <c r="H20" s="607">
        <v>14710</v>
      </c>
      <c r="I20" s="435">
        <v>945</v>
      </c>
      <c r="J20" s="607">
        <v>1208</v>
      </c>
      <c r="K20" s="371">
        <v>1069</v>
      </c>
      <c r="L20" s="607">
        <v>12522</v>
      </c>
      <c r="M20" s="435">
        <v>798</v>
      </c>
      <c r="N20" s="607">
        <v>1068</v>
      </c>
      <c r="O20" s="371">
        <v>945</v>
      </c>
      <c r="P20" s="607">
        <v>14852</v>
      </c>
      <c r="Q20" s="435">
        <v>3150</v>
      </c>
      <c r="R20" s="607">
        <v>3675</v>
      </c>
      <c r="S20" s="371">
        <v>3382</v>
      </c>
      <c r="T20" s="607">
        <v>4299</v>
      </c>
      <c r="U20" s="435">
        <v>2310</v>
      </c>
      <c r="V20" s="607">
        <v>2625</v>
      </c>
      <c r="W20" s="371">
        <v>2484</v>
      </c>
      <c r="X20" s="607">
        <v>12813</v>
      </c>
    </row>
    <row r="21" spans="2:24" ht="14.1" customHeight="1" x14ac:dyDescent="0.15">
      <c r="B21" s="437"/>
      <c r="C21" s="412">
        <v>9</v>
      </c>
      <c r="D21" s="320"/>
      <c r="E21" s="435">
        <v>1155</v>
      </c>
      <c r="F21" s="435">
        <v>1575</v>
      </c>
      <c r="G21" s="435">
        <v>1412.1887489139876</v>
      </c>
      <c r="H21" s="435">
        <v>12274.5</v>
      </c>
      <c r="I21" s="435">
        <v>945</v>
      </c>
      <c r="J21" s="435">
        <v>1260</v>
      </c>
      <c r="K21" s="435">
        <v>1079.2104011736731</v>
      </c>
      <c r="L21" s="435">
        <v>15557.7</v>
      </c>
      <c r="M21" s="435">
        <v>787.5</v>
      </c>
      <c r="N21" s="435">
        <v>1050</v>
      </c>
      <c r="O21" s="435">
        <v>902.69829726853516</v>
      </c>
      <c r="P21" s="435">
        <v>15710.1</v>
      </c>
      <c r="Q21" s="435">
        <v>3150</v>
      </c>
      <c r="R21" s="435">
        <v>3675</v>
      </c>
      <c r="S21" s="435">
        <v>3420.2034550839089</v>
      </c>
      <c r="T21" s="435">
        <v>3909.8</v>
      </c>
      <c r="U21" s="435">
        <v>2310</v>
      </c>
      <c r="V21" s="435">
        <v>2625</v>
      </c>
      <c r="W21" s="607">
        <v>2453.1721020558489</v>
      </c>
      <c r="X21" s="607">
        <v>12817</v>
      </c>
    </row>
    <row r="22" spans="2:24" ht="14.1" customHeight="1" x14ac:dyDescent="0.15">
      <c r="B22" s="437"/>
      <c r="C22" s="412">
        <v>10</v>
      </c>
      <c r="D22" s="328"/>
      <c r="E22" s="435">
        <v>1417.5</v>
      </c>
      <c r="F22" s="607">
        <v>1680</v>
      </c>
      <c r="G22" s="371">
        <v>1534.2301216502117</v>
      </c>
      <c r="H22" s="607">
        <v>19948.5</v>
      </c>
      <c r="I22" s="435">
        <v>1081.5</v>
      </c>
      <c r="J22" s="607">
        <v>1281</v>
      </c>
      <c r="K22" s="371">
        <v>1180.2539088489689</v>
      </c>
      <c r="L22" s="607">
        <v>20267.3</v>
      </c>
      <c r="M22" s="435">
        <v>787.5</v>
      </c>
      <c r="N22" s="607">
        <v>1050</v>
      </c>
      <c r="O22" s="371">
        <v>856.5665957123307</v>
      </c>
      <c r="P22" s="607">
        <v>15509.1</v>
      </c>
      <c r="Q22" s="435">
        <v>3255</v>
      </c>
      <c r="R22" s="607">
        <v>3767.9250000000002</v>
      </c>
      <c r="S22" s="371">
        <v>3517.618667186282</v>
      </c>
      <c r="T22" s="607">
        <v>3810.5</v>
      </c>
      <c r="U22" s="435">
        <v>2310</v>
      </c>
      <c r="V22" s="607">
        <v>2572.5</v>
      </c>
      <c r="W22" s="371">
        <v>2424.5812570629073</v>
      </c>
      <c r="X22" s="607">
        <v>11111.1</v>
      </c>
    </row>
    <row r="23" spans="2:24" ht="14.1" customHeight="1" x14ac:dyDescent="0.15">
      <c r="B23" s="437"/>
      <c r="C23" s="412">
        <v>11</v>
      </c>
      <c r="D23" s="328"/>
      <c r="E23" s="607">
        <v>1522.5</v>
      </c>
      <c r="F23" s="607">
        <v>1890</v>
      </c>
      <c r="G23" s="607">
        <v>1726.4239449810848</v>
      </c>
      <c r="H23" s="607">
        <v>22805.8</v>
      </c>
      <c r="I23" s="607">
        <v>1050</v>
      </c>
      <c r="J23" s="607">
        <v>1417.5</v>
      </c>
      <c r="K23" s="607">
        <v>1199.818271645601</v>
      </c>
      <c r="L23" s="607">
        <v>19608.899999999998</v>
      </c>
      <c r="M23" s="607">
        <v>735</v>
      </c>
      <c r="N23" s="607">
        <v>1018.71</v>
      </c>
      <c r="O23" s="607">
        <v>814.19716088328084</v>
      </c>
      <c r="P23" s="607">
        <v>24124.9</v>
      </c>
      <c r="Q23" s="607">
        <v>3360</v>
      </c>
      <c r="R23" s="607">
        <v>3675</v>
      </c>
      <c r="S23" s="607">
        <v>3475.375494071146</v>
      </c>
      <c r="T23" s="607">
        <v>5055.2999999999993</v>
      </c>
      <c r="U23" s="607">
        <v>2257.5</v>
      </c>
      <c r="V23" s="607">
        <v>2625</v>
      </c>
      <c r="W23" s="607">
        <v>2441.3226073061874</v>
      </c>
      <c r="X23" s="612">
        <v>13379.100000000002</v>
      </c>
    </row>
    <row r="24" spans="2:24" ht="14.1" customHeight="1" x14ac:dyDescent="0.15">
      <c r="B24" s="341"/>
      <c r="C24" s="345">
        <v>12</v>
      </c>
      <c r="D24" s="342"/>
      <c r="E24" s="609">
        <v>1680</v>
      </c>
      <c r="F24" s="609">
        <v>1995</v>
      </c>
      <c r="G24" s="609">
        <v>1874.8220935880827</v>
      </c>
      <c r="H24" s="609">
        <v>20478</v>
      </c>
      <c r="I24" s="609">
        <v>1050</v>
      </c>
      <c r="J24" s="609">
        <v>1260</v>
      </c>
      <c r="K24" s="609">
        <v>1153.3254011326101</v>
      </c>
      <c r="L24" s="609">
        <v>12688</v>
      </c>
      <c r="M24" s="609">
        <v>735</v>
      </c>
      <c r="N24" s="609">
        <v>1029</v>
      </c>
      <c r="O24" s="609">
        <v>821.8659043659045</v>
      </c>
      <c r="P24" s="609">
        <v>7869</v>
      </c>
      <c r="Q24" s="609">
        <v>3465</v>
      </c>
      <c r="R24" s="609">
        <v>4095</v>
      </c>
      <c r="S24" s="609">
        <v>3689.0644171779149</v>
      </c>
      <c r="T24" s="609">
        <v>3831</v>
      </c>
      <c r="U24" s="609">
        <v>2310</v>
      </c>
      <c r="V24" s="609">
        <v>2730</v>
      </c>
      <c r="W24" s="609">
        <v>2499.3010978332786</v>
      </c>
      <c r="X24" s="614">
        <v>13427</v>
      </c>
    </row>
    <row r="25" spans="2:24" x14ac:dyDescent="0.15">
      <c r="B25" s="560"/>
      <c r="C25" s="431"/>
      <c r="D25" s="561"/>
      <c r="E25" s="435"/>
      <c r="F25" s="607"/>
      <c r="G25" s="371"/>
      <c r="H25" s="607"/>
      <c r="I25" s="435"/>
      <c r="J25" s="607"/>
      <c r="K25" s="371"/>
      <c r="L25" s="607"/>
      <c r="M25" s="435"/>
      <c r="N25" s="607"/>
      <c r="O25" s="371"/>
      <c r="P25" s="607"/>
      <c r="Q25" s="435"/>
      <c r="R25" s="607"/>
      <c r="S25" s="371"/>
      <c r="T25" s="607"/>
      <c r="U25" s="435"/>
      <c r="V25" s="607"/>
      <c r="W25" s="371"/>
      <c r="X25" s="607"/>
    </row>
    <row r="26" spans="2:24" x14ac:dyDescent="0.15">
      <c r="B26" s="560"/>
      <c r="C26" s="431"/>
      <c r="D26" s="561"/>
      <c r="E26" s="435"/>
      <c r="F26" s="607"/>
      <c r="G26" s="371"/>
      <c r="H26" s="607"/>
      <c r="I26" s="435"/>
      <c r="J26" s="607"/>
      <c r="K26" s="371"/>
      <c r="L26" s="607"/>
      <c r="M26" s="435"/>
      <c r="N26" s="607"/>
      <c r="O26" s="371"/>
      <c r="P26" s="607"/>
      <c r="Q26" s="435"/>
      <c r="R26" s="607"/>
      <c r="S26" s="371"/>
      <c r="T26" s="607"/>
      <c r="U26" s="435"/>
      <c r="V26" s="607"/>
      <c r="W26" s="371"/>
      <c r="X26" s="607"/>
    </row>
    <row r="27" spans="2:24" x14ac:dyDescent="0.15">
      <c r="B27" s="599" t="s">
        <v>151</v>
      </c>
      <c r="C27" s="431"/>
      <c r="D27" s="561"/>
      <c r="E27" s="435"/>
      <c r="F27" s="607"/>
      <c r="G27" s="371"/>
      <c r="H27" s="607"/>
      <c r="I27" s="435"/>
      <c r="J27" s="607"/>
      <c r="K27" s="371"/>
      <c r="L27" s="607"/>
      <c r="M27" s="435"/>
      <c r="N27" s="607"/>
      <c r="O27" s="371"/>
      <c r="P27" s="607"/>
      <c r="Q27" s="435"/>
      <c r="R27" s="607"/>
      <c r="S27" s="371"/>
      <c r="T27" s="607"/>
      <c r="U27" s="435"/>
      <c r="V27" s="607"/>
      <c r="W27" s="371"/>
      <c r="X27" s="607"/>
    </row>
    <row r="28" spans="2:24" x14ac:dyDescent="0.15">
      <c r="B28" s="710">
        <v>40519</v>
      </c>
      <c r="C28" s="565"/>
      <c r="D28" s="566">
        <v>40525</v>
      </c>
      <c r="E28" s="610">
        <v>1732.5</v>
      </c>
      <c r="F28" s="611">
        <v>1890</v>
      </c>
      <c r="G28" s="431">
        <v>1829.6463524854742</v>
      </c>
      <c r="H28" s="611">
        <v>4306.1000000000004</v>
      </c>
      <c r="I28" s="610">
        <v>1050</v>
      </c>
      <c r="J28" s="611">
        <v>1260</v>
      </c>
      <c r="K28" s="431">
        <v>1154.9428800000007</v>
      </c>
      <c r="L28" s="611">
        <v>2985</v>
      </c>
      <c r="M28" s="610">
        <v>735</v>
      </c>
      <c r="N28" s="611">
        <v>909.19500000000005</v>
      </c>
      <c r="O28" s="431">
        <v>800.20812182741122</v>
      </c>
      <c r="P28" s="611">
        <v>1538.5</v>
      </c>
      <c r="Q28" s="610">
        <v>3570</v>
      </c>
      <c r="R28" s="611">
        <v>3990</v>
      </c>
      <c r="S28" s="431">
        <v>3749.4252873563219</v>
      </c>
      <c r="T28" s="611">
        <v>1068.0999999999999</v>
      </c>
      <c r="U28" s="610">
        <v>2310</v>
      </c>
      <c r="V28" s="611">
        <v>2730</v>
      </c>
      <c r="W28" s="431">
        <v>2516.8727784453868</v>
      </c>
      <c r="X28" s="611">
        <v>4015.2</v>
      </c>
    </row>
    <row r="29" spans="2:24" x14ac:dyDescent="0.15">
      <c r="B29" s="710" t="s">
        <v>152</v>
      </c>
      <c r="C29" s="565"/>
      <c r="D29" s="566"/>
      <c r="E29" s="435"/>
      <c r="F29" s="607"/>
      <c r="G29" s="371"/>
      <c r="H29" s="607"/>
      <c r="I29" s="435"/>
      <c r="J29" s="607"/>
      <c r="K29" s="371"/>
      <c r="L29" s="607"/>
      <c r="M29" s="435"/>
      <c r="N29" s="607"/>
      <c r="O29" s="371"/>
      <c r="P29" s="607"/>
      <c r="Q29" s="435"/>
      <c r="R29" s="607"/>
      <c r="S29" s="371"/>
      <c r="T29" s="607"/>
      <c r="U29" s="435"/>
      <c r="V29" s="607"/>
      <c r="W29" s="371"/>
      <c r="X29" s="607"/>
    </row>
    <row r="30" spans="2:24" x14ac:dyDescent="0.15">
      <c r="B30" s="710">
        <v>40526</v>
      </c>
      <c r="C30" s="565"/>
      <c r="D30" s="566">
        <v>40532</v>
      </c>
      <c r="E30" s="610">
        <v>1680</v>
      </c>
      <c r="F30" s="611">
        <v>1995</v>
      </c>
      <c r="G30" s="431">
        <v>1875.2333702521335</v>
      </c>
      <c r="H30" s="611">
        <v>3725.6</v>
      </c>
      <c r="I30" s="610">
        <v>1050</v>
      </c>
      <c r="J30" s="611">
        <v>1260</v>
      </c>
      <c r="K30" s="431">
        <v>1156.7990463215258</v>
      </c>
      <c r="L30" s="611">
        <v>4304.8999999999996</v>
      </c>
      <c r="M30" s="610">
        <v>756</v>
      </c>
      <c r="N30" s="611">
        <v>988.78500000000008</v>
      </c>
      <c r="O30" s="431">
        <v>820.04273944387239</v>
      </c>
      <c r="P30" s="611">
        <v>2793</v>
      </c>
      <c r="Q30" s="610">
        <v>3465</v>
      </c>
      <c r="R30" s="611">
        <v>4095</v>
      </c>
      <c r="S30" s="431">
        <v>3753.1914893617018</v>
      </c>
      <c r="T30" s="611">
        <v>1224.5999999999999</v>
      </c>
      <c r="U30" s="610">
        <v>2362.5</v>
      </c>
      <c r="V30" s="611">
        <v>2625</v>
      </c>
      <c r="W30" s="431">
        <v>2502.3443553008597</v>
      </c>
      <c r="X30" s="611">
        <v>2684</v>
      </c>
    </row>
    <row r="31" spans="2:24" x14ac:dyDescent="0.15">
      <c r="B31" s="710" t="s">
        <v>153</v>
      </c>
      <c r="C31" s="565"/>
      <c r="D31" s="566"/>
      <c r="E31" s="435"/>
      <c r="F31" s="607"/>
      <c r="G31" s="371"/>
      <c r="H31" s="607"/>
      <c r="I31" s="435"/>
      <c r="J31" s="607"/>
      <c r="K31" s="371"/>
      <c r="L31" s="607"/>
      <c r="M31" s="435"/>
      <c r="N31" s="607"/>
      <c r="O31" s="371"/>
      <c r="P31" s="607"/>
      <c r="Q31" s="435"/>
      <c r="R31" s="607"/>
      <c r="S31" s="371"/>
      <c r="T31" s="607"/>
      <c r="U31" s="435"/>
      <c r="V31" s="607"/>
      <c r="W31" s="371"/>
      <c r="X31" s="607"/>
    </row>
    <row r="32" spans="2:24" x14ac:dyDescent="0.15">
      <c r="B32" s="710">
        <v>40533</v>
      </c>
      <c r="C32" s="565"/>
      <c r="D32" s="566">
        <v>40539</v>
      </c>
      <c r="E32" s="610">
        <v>1680</v>
      </c>
      <c r="F32" s="611">
        <v>1995</v>
      </c>
      <c r="G32" s="431">
        <v>1890.8473181891709</v>
      </c>
      <c r="H32" s="611">
        <v>7856.6</v>
      </c>
      <c r="I32" s="610">
        <v>1050</v>
      </c>
      <c r="J32" s="611">
        <v>1239</v>
      </c>
      <c r="K32" s="431">
        <v>1148.2264620489425</v>
      </c>
      <c r="L32" s="611">
        <v>4201.1000000000004</v>
      </c>
      <c r="M32" s="610">
        <v>766.5</v>
      </c>
      <c r="N32" s="611">
        <v>1029</v>
      </c>
      <c r="O32" s="431">
        <v>843.81818181818198</v>
      </c>
      <c r="P32" s="611">
        <v>2169.1</v>
      </c>
      <c r="Q32" s="610">
        <v>3465</v>
      </c>
      <c r="R32" s="611">
        <v>3990</v>
      </c>
      <c r="S32" s="431">
        <v>3673.1081081081084</v>
      </c>
      <c r="T32" s="611">
        <v>1105.9000000000001</v>
      </c>
      <c r="U32" s="610">
        <v>2310</v>
      </c>
      <c r="V32" s="611">
        <v>2625</v>
      </c>
      <c r="W32" s="431">
        <v>2477.3953134308604</v>
      </c>
      <c r="X32" s="611">
        <v>5363.7</v>
      </c>
    </row>
    <row r="33" spans="2:24" x14ac:dyDescent="0.15">
      <c r="B33" s="710" t="s">
        <v>154</v>
      </c>
      <c r="C33" s="565"/>
      <c r="D33" s="566"/>
      <c r="E33" s="435"/>
      <c r="F33" s="607"/>
      <c r="G33" s="371"/>
      <c r="H33" s="607"/>
      <c r="I33" s="435"/>
      <c r="J33" s="607"/>
      <c r="K33" s="371"/>
      <c r="L33" s="607"/>
      <c r="M33" s="435"/>
      <c r="N33" s="607"/>
      <c r="O33" s="371"/>
      <c r="P33" s="607"/>
      <c r="Q33" s="435"/>
      <c r="R33" s="607"/>
      <c r="S33" s="371"/>
      <c r="T33" s="607"/>
      <c r="U33" s="435"/>
      <c r="V33" s="607"/>
      <c r="W33" s="371"/>
      <c r="X33" s="607"/>
    </row>
    <row r="34" spans="2:24" ht="12" customHeight="1" x14ac:dyDescent="0.15">
      <c r="B34" s="710"/>
      <c r="C34" s="565"/>
      <c r="D34" s="566">
        <v>40906</v>
      </c>
      <c r="E34" s="610"/>
      <c r="F34" s="611"/>
      <c r="G34" s="431"/>
      <c r="H34" s="611">
        <v>4590</v>
      </c>
      <c r="I34" s="610"/>
      <c r="J34" s="611"/>
      <c r="K34" s="431"/>
      <c r="L34" s="611">
        <v>1197</v>
      </c>
      <c r="M34" s="610"/>
      <c r="N34" s="611"/>
      <c r="O34" s="431"/>
      <c r="P34" s="611">
        <v>1368</v>
      </c>
      <c r="Q34" s="610"/>
      <c r="R34" s="611"/>
      <c r="S34" s="431"/>
      <c r="T34" s="611">
        <v>432</v>
      </c>
      <c r="U34" s="610"/>
      <c r="V34" s="611"/>
      <c r="W34" s="431"/>
      <c r="X34" s="611">
        <v>1364</v>
      </c>
    </row>
    <row r="35" spans="2:24" ht="12" customHeight="1" x14ac:dyDescent="0.15">
      <c r="B35" s="710" t="s">
        <v>155</v>
      </c>
      <c r="C35" s="565"/>
      <c r="D35" s="566"/>
      <c r="E35" s="435"/>
      <c r="F35" s="607"/>
      <c r="G35" s="371"/>
      <c r="H35" s="607"/>
      <c r="I35" s="435"/>
      <c r="J35" s="607"/>
      <c r="K35" s="371"/>
      <c r="L35" s="607"/>
      <c r="M35" s="435"/>
      <c r="N35" s="607"/>
      <c r="O35" s="371"/>
      <c r="P35" s="607"/>
      <c r="Q35" s="435"/>
      <c r="R35" s="607"/>
      <c r="S35" s="371"/>
      <c r="T35" s="607"/>
      <c r="U35" s="435"/>
      <c r="V35" s="607"/>
      <c r="W35" s="371"/>
      <c r="X35" s="607"/>
    </row>
    <row r="36" spans="2:24" ht="12" customHeight="1" x14ac:dyDescent="0.15">
      <c r="B36" s="711"/>
      <c r="C36" s="573"/>
      <c r="D36" s="574"/>
      <c r="E36" s="623"/>
      <c r="F36" s="613"/>
      <c r="G36" s="621"/>
      <c r="H36" s="613"/>
      <c r="I36" s="623"/>
      <c r="J36" s="613"/>
      <c r="K36" s="621"/>
      <c r="L36" s="613"/>
      <c r="M36" s="623"/>
      <c r="N36" s="613"/>
      <c r="O36" s="621"/>
      <c r="P36" s="613"/>
      <c r="Q36" s="623"/>
      <c r="R36" s="613"/>
      <c r="S36" s="621"/>
      <c r="T36" s="613"/>
      <c r="U36" s="623"/>
      <c r="V36" s="613"/>
      <c r="W36" s="621"/>
      <c r="X36" s="613"/>
    </row>
    <row r="37" spans="2:24" ht="6" customHeight="1" x14ac:dyDescent="0.15">
      <c r="B37" s="430"/>
      <c r="C37" s="431"/>
      <c r="D37" s="43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</row>
    <row r="38" spans="2:24" ht="12.75" customHeight="1" x14ac:dyDescent="0.15">
      <c r="B38" s="373" t="s">
        <v>135</v>
      </c>
      <c r="C38" s="414" t="s">
        <v>464</v>
      </c>
    </row>
    <row r="39" spans="2:24" ht="12.75" customHeight="1" x14ac:dyDescent="0.15">
      <c r="B39" s="374" t="s">
        <v>1</v>
      </c>
      <c r="C39" s="414" t="s">
        <v>137</v>
      </c>
    </row>
    <row r="40" spans="2:24" x14ac:dyDescent="0.15">
      <c r="B40" s="374"/>
    </row>
    <row r="41" spans="2:24" x14ac:dyDescent="0.15">
      <c r="B41" s="374"/>
    </row>
  </sheetData>
  <phoneticPr fontId="5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B3:X41"/>
  <sheetViews>
    <sheetView zoomScale="75" zoomScaleNormal="75" workbookViewId="0"/>
  </sheetViews>
  <sheetFormatPr defaultColWidth="7.5" defaultRowHeight="12" x14ac:dyDescent="0.15"/>
  <cols>
    <col min="1" max="1" width="0.75" style="414" customWidth="1"/>
    <col min="2" max="2" width="5.75" style="414" customWidth="1"/>
    <col min="3" max="3" width="3.375" style="414" customWidth="1"/>
    <col min="4" max="4" width="5.25" style="414" customWidth="1"/>
    <col min="5" max="5" width="5.5" style="414" customWidth="1"/>
    <col min="6" max="7" width="5.875" style="414" customWidth="1"/>
    <col min="8" max="8" width="7.75" style="414" customWidth="1"/>
    <col min="9" max="9" width="5.75" style="414" customWidth="1"/>
    <col min="10" max="11" width="5.875" style="414" customWidth="1"/>
    <col min="12" max="12" width="7.5" style="414" customWidth="1"/>
    <col min="13" max="13" width="5.375" style="414" customWidth="1"/>
    <col min="14" max="15" width="5.875" style="414" customWidth="1"/>
    <col min="16" max="16" width="7.625" style="414" customWidth="1"/>
    <col min="17" max="17" width="5.5" style="414" customWidth="1"/>
    <col min="18" max="19" width="5.875" style="414" customWidth="1"/>
    <col min="20" max="20" width="7.5" style="414" customWidth="1"/>
    <col min="21" max="21" width="5.375" style="414" customWidth="1"/>
    <col min="22" max="23" width="5.875" style="414" customWidth="1"/>
    <col min="24" max="24" width="7.625" style="414" customWidth="1"/>
    <col min="25" max="16384" width="7.5" style="414"/>
  </cols>
  <sheetData>
    <row r="3" spans="2:24" x14ac:dyDescent="0.15">
      <c r="B3" s="317" t="s">
        <v>465</v>
      </c>
    </row>
    <row r="4" spans="2:24" x14ac:dyDescent="0.15">
      <c r="X4" s="373" t="s">
        <v>117</v>
      </c>
    </row>
    <row r="5" spans="2:24" ht="6" customHeight="1" x14ac:dyDescent="0.15"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</row>
    <row r="6" spans="2:24" x14ac:dyDescent="0.15">
      <c r="B6" s="595"/>
      <c r="C6" s="617" t="s">
        <v>118</v>
      </c>
      <c r="D6" s="618"/>
      <c r="E6" s="712" t="s">
        <v>160</v>
      </c>
      <c r="F6" s="713"/>
      <c r="G6" s="713"/>
      <c r="H6" s="714"/>
      <c r="I6" s="712" t="s">
        <v>161</v>
      </c>
      <c r="J6" s="713"/>
      <c r="K6" s="713"/>
      <c r="L6" s="714"/>
      <c r="M6" s="712" t="s">
        <v>162</v>
      </c>
      <c r="N6" s="713"/>
      <c r="O6" s="713"/>
      <c r="P6" s="714"/>
      <c r="Q6" s="696" t="s">
        <v>165</v>
      </c>
      <c r="R6" s="697"/>
      <c r="S6" s="697"/>
      <c r="T6" s="698"/>
      <c r="U6" s="712" t="s">
        <v>166</v>
      </c>
      <c r="V6" s="713"/>
      <c r="W6" s="713"/>
      <c r="X6" s="714"/>
    </row>
    <row r="7" spans="2:24" x14ac:dyDescent="0.15">
      <c r="B7" s="599" t="s">
        <v>124</v>
      </c>
      <c r="C7" s="430"/>
      <c r="D7" s="600"/>
      <c r="E7" s="707" t="s">
        <v>125</v>
      </c>
      <c r="F7" s="708" t="s">
        <v>126</v>
      </c>
      <c r="G7" s="602" t="s">
        <v>127</v>
      </c>
      <c r="H7" s="708" t="s">
        <v>128</v>
      </c>
      <c r="I7" s="707" t="s">
        <v>125</v>
      </c>
      <c r="J7" s="708" t="s">
        <v>126</v>
      </c>
      <c r="K7" s="602" t="s">
        <v>127</v>
      </c>
      <c r="L7" s="708" t="s">
        <v>128</v>
      </c>
      <c r="M7" s="707" t="s">
        <v>125</v>
      </c>
      <c r="N7" s="708" t="s">
        <v>126</v>
      </c>
      <c r="O7" s="707" t="s">
        <v>127</v>
      </c>
      <c r="P7" s="708" t="s">
        <v>128</v>
      </c>
      <c r="Q7" s="707" t="s">
        <v>125</v>
      </c>
      <c r="R7" s="708" t="s">
        <v>126</v>
      </c>
      <c r="S7" s="602" t="s">
        <v>127</v>
      </c>
      <c r="T7" s="708" t="s">
        <v>128</v>
      </c>
      <c r="U7" s="707" t="s">
        <v>125</v>
      </c>
      <c r="V7" s="708" t="s">
        <v>126</v>
      </c>
      <c r="W7" s="602" t="s">
        <v>127</v>
      </c>
      <c r="X7" s="708" t="s">
        <v>128</v>
      </c>
    </row>
    <row r="8" spans="2:24" x14ac:dyDescent="0.15">
      <c r="B8" s="601"/>
      <c r="C8" s="416"/>
      <c r="D8" s="416"/>
      <c r="E8" s="616"/>
      <c r="F8" s="709"/>
      <c r="G8" s="608" t="s">
        <v>129</v>
      </c>
      <c r="H8" s="709"/>
      <c r="I8" s="616"/>
      <c r="J8" s="709"/>
      <c r="K8" s="608" t="s">
        <v>129</v>
      </c>
      <c r="L8" s="709"/>
      <c r="M8" s="616"/>
      <c r="N8" s="709"/>
      <c r="O8" s="616" t="s">
        <v>129</v>
      </c>
      <c r="P8" s="709"/>
      <c r="Q8" s="616"/>
      <c r="R8" s="709"/>
      <c r="S8" s="608" t="s">
        <v>129</v>
      </c>
      <c r="T8" s="709"/>
      <c r="U8" s="616"/>
      <c r="V8" s="709"/>
      <c r="W8" s="608" t="s">
        <v>129</v>
      </c>
      <c r="X8" s="709"/>
    </row>
    <row r="9" spans="2:24" ht="14.1" customHeight="1" x14ac:dyDescent="0.15">
      <c r="B9" s="595" t="s">
        <v>95</v>
      </c>
      <c r="C9" s="602">
        <v>20</v>
      </c>
      <c r="D9" s="603" t="s">
        <v>96</v>
      </c>
      <c r="E9" s="595">
        <v>788</v>
      </c>
      <c r="F9" s="604">
        <v>893</v>
      </c>
      <c r="G9" s="605">
        <v>796</v>
      </c>
      <c r="H9" s="604">
        <v>14402</v>
      </c>
      <c r="I9" s="595">
        <v>1050</v>
      </c>
      <c r="J9" s="604">
        <v>1418</v>
      </c>
      <c r="K9" s="605">
        <v>1268</v>
      </c>
      <c r="L9" s="604">
        <v>3899</v>
      </c>
      <c r="M9" s="595">
        <v>1082</v>
      </c>
      <c r="N9" s="604">
        <v>1418</v>
      </c>
      <c r="O9" s="605">
        <v>1274</v>
      </c>
      <c r="P9" s="604">
        <v>4107</v>
      </c>
      <c r="Q9" s="595">
        <v>1082</v>
      </c>
      <c r="R9" s="604">
        <v>1460</v>
      </c>
      <c r="S9" s="605">
        <v>1302</v>
      </c>
      <c r="T9" s="604">
        <v>3629</v>
      </c>
      <c r="U9" s="595">
        <v>1050</v>
      </c>
      <c r="V9" s="604">
        <v>1365</v>
      </c>
      <c r="W9" s="605">
        <v>1252</v>
      </c>
      <c r="X9" s="604">
        <v>4044</v>
      </c>
    </row>
    <row r="10" spans="2:24" ht="14.1" customHeight="1" x14ac:dyDescent="0.15">
      <c r="B10" s="435"/>
      <c r="C10" s="372">
        <v>21</v>
      </c>
      <c r="D10" s="371"/>
      <c r="E10" s="435">
        <v>714</v>
      </c>
      <c r="F10" s="607">
        <v>1050</v>
      </c>
      <c r="G10" s="371">
        <v>874</v>
      </c>
      <c r="H10" s="607">
        <v>349450</v>
      </c>
      <c r="I10" s="435">
        <v>998</v>
      </c>
      <c r="J10" s="607">
        <v>1418</v>
      </c>
      <c r="K10" s="371">
        <v>1196</v>
      </c>
      <c r="L10" s="607">
        <v>88145</v>
      </c>
      <c r="M10" s="435">
        <v>998</v>
      </c>
      <c r="N10" s="607">
        <v>1418</v>
      </c>
      <c r="O10" s="371">
        <v>1221</v>
      </c>
      <c r="P10" s="607">
        <v>99119</v>
      </c>
      <c r="Q10" s="435">
        <v>998</v>
      </c>
      <c r="R10" s="607">
        <v>1460</v>
      </c>
      <c r="S10" s="371">
        <v>1227</v>
      </c>
      <c r="T10" s="607">
        <v>74730</v>
      </c>
      <c r="U10" s="435">
        <v>998</v>
      </c>
      <c r="V10" s="607">
        <v>1365</v>
      </c>
      <c r="W10" s="371">
        <v>1184</v>
      </c>
      <c r="X10" s="607">
        <v>133032</v>
      </c>
    </row>
    <row r="11" spans="2:24" ht="14.1" customHeight="1" x14ac:dyDescent="0.15">
      <c r="B11" s="601"/>
      <c r="C11" s="608">
        <v>22</v>
      </c>
      <c r="D11" s="416"/>
      <c r="E11" s="601"/>
      <c r="F11" s="609"/>
      <c r="G11" s="416"/>
      <c r="H11" s="609"/>
      <c r="I11" s="601"/>
      <c r="J11" s="609"/>
      <c r="K11" s="416"/>
      <c r="L11" s="609"/>
      <c r="M11" s="601"/>
      <c r="N11" s="609"/>
      <c r="O11" s="416"/>
      <c r="P11" s="609"/>
      <c r="Q11" s="601"/>
      <c r="R11" s="609"/>
      <c r="S11" s="416"/>
      <c r="T11" s="609"/>
      <c r="U11" s="601"/>
      <c r="V11" s="609"/>
      <c r="W11" s="416"/>
      <c r="X11" s="609"/>
    </row>
    <row r="12" spans="2:24" ht="14.1" customHeight="1" x14ac:dyDescent="0.15">
      <c r="B12" s="437"/>
      <c r="C12" s="412">
        <v>12</v>
      </c>
      <c r="D12" s="328"/>
      <c r="E12" s="435">
        <v>735</v>
      </c>
      <c r="F12" s="607">
        <v>893</v>
      </c>
      <c r="G12" s="371">
        <v>793</v>
      </c>
      <c r="H12" s="607">
        <v>29097</v>
      </c>
      <c r="I12" s="435">
        <v>998</v>
      </c>
      <c r="J12" s="607">
        <v>1208</v>
      </c>
      <c r="K12" s="371">
        <v>1118</v>
      </c>
      <c r="L12" s="607">
        <v>11649</v>
      </c>
      <c r="M12" s="435">
        <v>998</v>
      </c>
      <c r="N12" s="607">
        <v>1208</v>
      </c>
      <c r="O12" s="371">
        <v>1127</v>
      </c>
      <c r="P12" s="607">
        <v>9352</v>
      </c>
      <c r="Q12" s="435">
        <v>1050</v>
      </c>
      <c r="R12" s="607">
        <v>1208</v>
      </c>
      <c r="S12" s="371">
        <v>1134</v>
      </c>
      <c r="T12" s="607">
        <v>12352</v>
      </c>
      <c r="U12" s="435">
        <v>998</v>
      </c>
      <c r="V12" s="607">
        <v>1208</v>
      </c>
      <c r="W12" s="371">
        <v>1108</v>
      </c>
      <c r="X12" s="607">
        <v>13421</v>
      </c>
    </row>
    <row r="13" spans="2:24" ht="14.1" customHeight="1" x14ac:dyDescent="0.15">
      <c r="B13" s="437" t="s">
        <v>99</v>
      </c>
      <c r="C13" s="412">
        <v>1</v>
      </c>
      <c r="D13" s="328" t="s">
        <v>2</v>
      </c>
      <c r="E13" s="435">
        <v>714</v>
      </c>
      <c r="F13" s="607">
        <v>924</v>
      </c>
      <c r="G13" s="371">
        <v>793</v>
      </c>
      <c r="H13" s="607">
        <v>32520</v>
      </c>
      <c r="I13" s="435">
        <v>998</v>
      </c>
      <c r="J13" s="607">
        <v>1208</v>
      </c>
      <c r="K13" s="371">
        <v>1113</v>
      </c>
      <c r="L13" s="607">
        <v>8235</v>
      </c>
      <c r="M13" s="435">
        <v>998</v>
      </c>
      <c r="N13" s="607">
        <v>1260</v>
      </c>
      <c r="O13" s="371">
        <v>1118</v>
      </c>
      <c r="P13" s="607">
        <v>7455</v>
      </c>
      <c r="Q13" s="435">
        <v>998</v>
      </c>
      <c r="R13" s="607">
        <v>1260</v>
      </c>
      <c r="S13" s="371">
        <v>1129</v>
      </c>
      <c r="T13" s="607">
        <v>5069</v>
      </c>
      <c r="U13" s="435">
        <v>998</v>
      </c>
      <c r="V13" s="607">
        <v>1208</v>
      </c>
      <c r="W13" s="371">
        <v>1093</v>
      </c>
      <c r="X13" s="607">
        <v>11608</v>
      </c>
    </row>
    <row r="14" spans="2:24" ht="14.1" customHeight="1" x14ac:dyDescent="0.15">
      <c r="B14" s="437"/>
      <c r="C14" s="412">
        <v>2</v>
      </c>
      <c r="D14" s="328"/>
      <c r="E14" s="435">
        <v>735</v>
      </c>
      <c r="F14" s="607">
        <v>861</v>
      </c>
      <c r="G14" s="371">
        <v>799</v>
      </c>
      <c r="H14" s="607">
        <v>27114</v>
      </c>
      <c r="I14" s="435">
        <v>998</v>
      </c>
      <c r="J14" s="607">
        <v>1208</v>
      </c>
      <c r="K14" s="371">
        <v>1100</v>
      </c>
      <c r="L14" s="607">
        <v>7553</v>
      </c>
      <c r="M14" s="435">
        <v>998</v>
      </c>
      <c r="N14" s="607">
        <v>1208</v>
      </c>
      <c r="O14" s="371">
        <v>1107</v>
      </c>
      <c r="P14" s="607">
        <v>6330</v>
      </c>
      <c r="Q14" s="435">
        <v>998</v>
      </c>
      <c r="R14" s="607">
        <v>1260</v>
      </c>
      <c r="S14" s="371">
        <v>1116</v>
      </c>
      <c r="T14" s="607">
        <v>5484</v>
      </c>
      <c r="U14" s="435">
        <v>998</v>
      </c>
      <c r="V14" s="607">
        <v>1208</v>
      </c>
      <c r="W14" s="371">
        <v>1090</v>
      </c>
      <c r="X14" s="607">
        <v>8793</v>
      </c>
    </row>
    <row r="15" spans="2:24" ht="14.1" customHeight="1" x14ac:dyDescent="0.15">
      <c r="B15" s="437"/>
      <c r="C15" s="412">
        <v>3</v>
      </c>
      <c r="D15" s="328"/>
      <c r="E15" s="435">
        <v>735</v>
      </c>
      <c r="F15" s="607">
        <v>893</v>
      </c>
      <c r="G15" s="371">
        <v>821</v>
      </c>
      <c r="H15" s="607">
        <v>36693</v>
      </c>
      <c r="I15" s="435">
        <v>998</v>
      </c>
      <c r="J15" s="607">
        <v>1208</v>
      </c>
      <c r="K15" s="371">
        <v>1106</v>
      </c>
      <c r="L15" s="607">
        <v>6897</v>
      </c>
      <c r="M15" s="435">
        <v>998</v>
      </c>
      <c r="N15" s="607">
        <v>1208</v>
      </c>
      <c r="O15" s="371">
        <v>1120</v>
      </c>
      <c r="P15" s="607">
        <v>7767</v>
      </c>
      <c r="Q15" s="435">
        <v>998</v>
      </c>
      <c r="R15" s="607">
        <v>1208</v>
      </c>
      <c r="S15" s="371">
        <v>1114</v>
      </c>
      <c r="T15" s="607">
        <v>5499</v>
      </c>
      <c r="U15" s="435">
        <v>998</v>
      </c>
      <c r="V15" s="607">
        <v>1208</v>
      </c>
      <c r="W15" s="371">
        <v>1101</v>
      </c>
      <c r="X15" s="607">
        <v>10213</v>
      </c>
    </row>
    <row r="16" spans="2:24" ht="14.1" customHeight="1" x14ac:dyDescent="0.15">
      <c r="B16" s="437"/>
      <c r="C16" s="412">
        <v>4</v>
      </c>
      <c r="D16" s="328"/>
      <c r="E16" s="435">
        <v>788</v>
      </c>
      <c r="F16" s="607">
        <v>893</v>
      </c>
      <c r="G16" s="371">
        <v>840</v>
      </c>
      <c r="H16" s="607">
        <v>20437</v>
      </c>
      <c r="I16" s="435">
        <v>998</v>
      </c>
      <c r="J16" s="607">
        <v>1260</v>
      </c>
      <c r="K16" s="371">
        <v>1122</v>
      </c>
      <c r="L16" s="607">
        <v>4714</v>
      </c>
      <c r="M16" s="435">
        <v>998</v>
      </c>
      <c r="N16" s="607">
        <v>1260</v>
      </c>
      <c r="O16" s="371">
        <v>1154</v>
      </c>
      <c r="P16" s="607">
        <v>3454</v>
      </c>
      <c r="Q16" s="435">
        <v>998</v>
      </c>
      <c r="R16" s="607">
        <v>1260</v>
      </c>
      <c r="S16" s="371">
        <v>1142</v>
      </c>
      <c r="T16" s="607">
        <v>2725</v>
      </c>
      <c r="U16" s="435">
        <v>998</v>
      </c>
      <c r="V16" s="607">
        <v>1208</v>
      </c>
      <c r="W16" s="371">
        <v>1091</v>
      </c>
      <c r="X16" s="607">
        <v>5322</v>
      </c>
    </row>
    <row r="17" spans="2:24" ht="14.1" customHeight="1" x14ac:dyDescent="0.15">
      <c r="B17" s="437"/>
      <c r="C17" s="412">
        <v>5</v>
      </c>
      <c r="D17" s="328"/>
      <c r="E17" s="435">
        <v>788</v>
      </c>
      <c r="F17" s="607">
        <v>924</v>
      </c>
      <c r="G17" s="371">
        <v>848</v>
      </c>
      <c r="H17" s="607">
        <v>31983</v>
      </c>
      <c r="I17" s="435">
        <v>1050</v>
      </c>
      <c r="J17" s="607">
        <v>1260</v>
      </c>
      <c r="K17" s="371">
        <v>1155</v>
      </c>
      <c r="L17" s="607">
        <v>5479</v>
      </c>
      <c r="M17" s="435">
        <v>1050</v>
      </c>
      <c r="N17" s="607">
        <v>1260</v>
      </c>
      <c r="O17" s="371">
        <v>1169</v>
      </c>
      <c r="P17" s="607">
        <v>7123</v>
      </c>
      <c r="Q17" s="435">
        <v>998</v>
      </c>
      <c r="R17" s="607">
        <v>1260</v>
      </c>
      <c r="S17" s="371">
        <v>1168</v>
      </c>
      <c r="T17" s="607">
        <v>5666</v>
      </c>
      <c r="U17" s="435">
        <v>998</v>
      </c>
      <c r="V17" s="607">
        <v>1208</v>
      </c>
      <c r="W17" s="371">
        <v>1104</v>
      </c>
      <c r="X17" s="607">
        <v>9344</v>
      </c>
    </row>
    <row r="18" spans="2:24" ht="14.1" customHeight="1" x14ac:dyDescent="0.15">
      <c r="B18" s="437"/>
      <c r="C18" s="412">
        <v>6</v>
      </c>
      <c r="D18" s="328"/>
      <c r="E18" s="435">
        <v>735</v>
      </c>
      <c r="F18" s="607">
        <v>893</v>
      </c>
      <c r="G18" s="371">
        <v>837</v>
      </c>
      <c r="H18" s="607">
        <v>34767</v>
      </c>
      <c r="I18" s="435">
        <v>1008</v>
      </c>
      <c r="J18" s="607">
        <v>1208</v>
      </c>
      <c r="K18" s="371">
        <v>1136</v>
      </c>
      <c r="L18" s="607">
        <v>5391</v>
      </c>
      <c r="M18" s="435">
        <v>998</v>
      </c>
      <c r="N18" s="607">
        <v>1208</v>
      </c>
      <c r="O18" s="371">
        <v>1151</v>
      </c>
      <c r="P18" s="607">
        <v>7205</v>
      </c>
      <c r="Q18" s="435">
        <v>998</v>
      </c>
      <c r="R18" s="607">
        <v>1216</v>
      </c>
      <c r="S18" s="371">
        <v>1154</v>
      </c>
      <c r="T18" s="607">
        <v>5140</v>
      </c>
      <c r="U18" s="435">
        <v>998</v>
      </c>
      <c r="V18" s="607">
        <v>1208</v>
      </c>
      <c r="W18" s="371">
        <v>1101</v>
      </c>
      <c r="X18" s="607">
        <v>10672</v>
      </c>
    </row>
    <row r="19" spans="2:24" ht="14.1" customHeight="1" x14ac:dyDescent="0.15">
      <c r="B19" s="437"/>
      <c r="C19" s="412">
        <v>7</v>
      </c>
      <c r="D19" s="328"/>
      <c r="E19" s="435">
        <v>767</v>
      </c>
      <c r="F19" s="607">
        <v>945</v>
      </c>
      <c r="G19" s="371">
        <v>852</v>
      </c>
      <c r="H19" s="607">
        <v>19932</v>
      </c>
      <c r="I19" s="435">
        <v>945</v>
      </c>
      <c r="J19" s="607">
        <v>1208</v>
      </c>
      <c r="K19" s="371">
        <v>1101</v>
      </c>
      <c r="L19" s="607">
        <v>3122</v>
      </c>
      <c r="M19" s="435">
        <v>1029</v>
      </c>
      <c r="N19" s="607">
        <v>1208</v>
      </c>
      <c r="O19" s="371">
        <v>1122</v>
      </c>
      <c r="P19" s="607">
        <v>4405</v>
      </c>
      <c r="Q19" s="435">
        <v>1050</v>
      </c>
      <c r="R19" s="607">
        <v>1208</v>
      </c>
      <c r="S19" s="371">
        <v>1132</v>
      </c>
      <c r="T19" s="607">
        <v>2758</v>
      </c>
      <c r="U19" s="435">
        <v>966</v>
      </c>
      <c r="V19" s="607">
        <v>1155</v>
      </c>
      <c r="W19" s="371">
        <v>1075</v>
      </c>
      <c r="X19" s="607">
        <v>6077</v>
      </c>
    </row>
    <row r="20" spans="2:24" ht="14.1" customHeight="1" x14ac:dyDescent="0.15">
      <c r="B20" s="437"/>
      <c r="C20" s="412">
        <v>8</v>
      </c>
      <c r="D20" s="328"/>
      <c r="E20" s="435">
        <v>756</v>
      </c>
      <c r="F20" s="607">
        <v>954</v>
      </c>
      <c r="G20" s="371">
        <v>863</v>
      </c>
      <c r="H20" s="607">
        <v>31161</v>
      </c>
      <c r="I20" s="435">
        <v>945</v>
      </c>
      <c r="J20" s="607">
        <v>1155</v>
      </c>
      <c r="K20" s="371">
        <v>1058</v>
      </c>
      <c r="L20" s="607">
        <v>10486</v>
      </c>
      <c r="M20" s="435">
        <v>893</v>
      </c>
      <c r="N20" s="607">
        <v>1176</v>
      </c>
      <c r="O20" s="371">
        <v>1071</v>
      </c>
      <c r="P20" s="607">
        <v>8216</v>
      </c>
      <c r="Q20" s="435">
        <v>893</v>
      </c>
      <c r="R20" s="607">
        <v>1208</v>
      </c>
      <c r="S20" s="371">
        <v>1079</v>
      </c>
      <c r="T20" s="607">
        <v>7260</v>
      </c>
      <c r="U20" s="435">
        <v>893</v>
      </c>
      <c r="V20" s="607">
        <v>1155</v>
      </c>
      <c r="W20" s="371">
        <v>1032</v>
      </c>
      <c r="X20" s="607">
        <v>10750</v>
      </c>
    </row>
    <row r="21" spans="2:24" ht="14.1" customHeight="1" x14ac:dyDescent="0.15">
      <c r="B21" s="437"/>
      <c r="C21" s="412">
        <v>9</v>
      </c>
      <c r="D21" s="328"/>
      <c r="E21" s="435">
        <v>756</v>
      </c>
      <c r="F21" s="607">
        <v>924</v>
      </c>
      <c r="G21" s="371">
        <v>845</v>
      </c>
      <c r="H21" s="607">
        <v>26190</v>
      </c>
      <c r="I21" s="435">
        <v>924</v>
      </c>
      <c r="J21" s="607">
        <v>1155</v>
      </c>
      <c r="K21" s="371">
        <v>1040</v>
      </c>
      <c r="L21" s="607">
        <v>7557</v>
      </c>
      <c r="M21" s="435">
        <v>924</v>
      </c>
      <c r="N21" s="607">
        <v>1155</v>
      </c>
      <c r="O21" s="371">
        <v>1049</v>
      </c>
      <c r="P21" s="607">
        <v>5882</v>
      </c>
      <c r="Q21" s="435">
        <v>924</v>
      </c>
      <c r="R21" s="607">
        <v>1260</v>
      </c>
      <c r="S21" s="371">
        <v>1051</v>
      </c>
      <c r="T21" s="607">
        <v>6023</v>
      </c>
      <c r="U21" s="435">
        <v>893</v>
      </c>
      <c r="V21" s="607">
        <v>1155</v>
      </c>
      <c r="W21" s="371">
        <v>1036</v>
      </c>
      <c r="X21" s="607">
        <v>9167</v>
      </c>
    </row>
    <row r="22" spans="2:24" ht="14.1" customHeight="1" x14ac:dyDescent="0.15">
      <c r="B22" s="437"/>
      <c r="C22" s="412">
        <v>10</v>
      </c>
      <c r="D22" s="320"/>
      <c r="E22" s="435">
        <v>735</v>
      </c>
      <c r="F22" s="435">
        <v>892.5</v>
      </c>
      <c r="G22" s="435">
        <v>810.2151620857644</v>
      </c>
      <c r="H22" s="435">
        <v>30350.9</v>
      </c>
      <c r="I22" s="435">
        <v>924</v>
      </c>
      <c r="J22" s="435">
        <v>1155</v>
      </c>
      <c r="K22" s="435">
        <v>1040.7117340760478</v>
      </c>
      <c r="L22" s="435">
        <v>7358.5</v>
      </c>
      <c r="M22" s="435">
        <v>924</v>
      </c>
      <c r="N22" s="435">
        <v>1155</v>
      </c>
      <c r="O22" s="435">
        <v>1043.6441901731628</v>
      </c>
      <c r="P22" s="435">
        <v>7928.9</v>
      </c>
      <c r="Q22" s="435">
        <v>924</v>
      </c>
      <c r="R22" s="607">
        <v>1155</v>
      </c>
      <c r="S22" s="607">
        <v>1052.1350531107737</v>
      </c>
      <c r="T22" s="607">
        <v>5066</v>
      </c>
      <c r="U22" s="607">
        <v>924</v>
      </c>
      <c r="V22" s="607">
        <v>1155</v>
      </c>
      <c r="W22" s="607">
        <v>1036.0180988593156</v>
      </c>
      <c r="X22" s="607">
        <v>13111.5</v>
      </c>
    </row>
    <row r="23" spans="2:24" ht="14.1" customHeight="1" x14ac:dyDescent="0.15">
      <c r="B23" s="437"/>
      <c r="C23" s="412">
        <v>11</v>
      </c>
      <c r="D23" s="328"/>
      <c r="E23" s="607">
        <v>714</v>
      </c>
      <c r="F23" s="607">
        <v>892.5</v>
      </c>
      <c r="G23" s="607">
        <v>802.72804328038512</v>
      </c>
      <c r="H23" s="607">
        <v>42098.8</v>
      </c>
      <c r="I23" s="607">
        <v>945</v>
      </c>
      <c r="J23" s="607">
        <v>1155</v>
      </c>
      <c r="K23" s="607">
        <v>1060.3927836411608</v>
      </c>
      <c r="L23" s="607">
        <v>9929.1999999999989</v>
      </c>
      <c r="M23" s="607">
        <v>945</v>
      </c>
      <c r="N23" s="607">
        <v>1155</v>
      </c>
      <c r="O23" s="607">
        <v>1063.3956705924768</v>
      </c>
      <c r="P23" s="607">
        <v>7000.9</v>
      </c>
      <c r="Q23" s="607">
        <v>945</v>
      </c>
      <c r="R23" s="371">
        <v>1207.5</v>
      </c>
      <c r="S23" s="612">
        <v>1063.5065114695494</v>
      </c>
      <c r="T23" s="607">
        <v>4853.3999999999996</v>
      </c>
      <c r="U23" s="371">
        <v>945</v>
      </c>
      <c r="V23" s="612">
        <v>1155</v>
      </c>
      <c r="W23" s="607">
        <v>1059.8212847785592</v>
      </c>
      <c r="X23" s="612">
        <v>15483.599999999999</v>
      </c>
    </row>
    <row r="24" spans="2:24" ht="14.1" customHeight="1" x14ac:dyDescent="0.15">
      <c r="B24" s="341"/>
      <c r="C24" s="345">
        <v>12</v>
      </c>
      <c r="D24" s="342"/>
      <c r="E24" s="609">
        <v>714</v>
      </c>
      <c r="F24" s="609">
        <v>892.5</v>
      </c>
      <c r="G24" s="609">
        <v>775.22137230702958</v>
      </c>
      <c r="H24" s="609">
        <v>28551</v>
      </c>
      <c r="I24" s="609">
        <v>966</v>
      </c>
      <c r="J24" s="609">
        <v>1155</v>
      </c>
      <c r="K24" s="609">
        <v>1058.1844486782568</v>
      </c>
      <c r="L24" s="609">
        <v>6533</v>
      </c>
      <c r="M24" s="609">
        <v>966</v>
      </c>
      <c r="N24" s="609">
        <v>1155</v>
      </c>
      <c r="O24" s="609">
        <v>1059.1719149255975</v>
      </c>
      <c r="P24" s="609">
        <v>5648</v>
      </c>
      <c r="Q24" s="609">
        <v>966</v>
      </c>
      <c r="R24" s="609">
        <v>1155</v>
      </c>
      <c r="S24" s="609">
        <v>1058.7430185127082</v>
      </c>
      <c r="T24" s="609">
        <v>5469</v>
      </c>
      <c r="U24" s="609">
        <v>966</v>
      </c>
      <c r="V24" s="609">
        <v>1155</v>
      </c>
      <c r="W24" s="609">
        <v>1056.136811481769</v>
      </c>
      <c r="X24" s="614">
        <v>12616</v>
      </c>
    </row>
    <row r="25" spans="2:24" x14ac:dyDescent="0.15">
      <c r="B25" s="560"/>
      <c r="C25" s="431"/>
      <c r="D25" s="561"/>
      <c r="E25" s="435"/>
      <c r="F25" s="607"/>
      <c r="G25" s="371"/>
      <c r="H25" s="607"/>
      <c r="I25" s="435"/>
      <c r="J25" s="607"/>
      <c r="K25" s="371"/>
      <c r="L25" s="607"/>
      <c r="M25" s="435"/>
      <c r="N25" s="607"/>
      <c r="O25" s="371"/>
      <c r="P25" s="607"/>
      <c r="Q25" s="435"/>
      <c r="R25" s="607"/>
      <c r="S25" s="371"/>
      <c r="T25" s="607"/>
      <c r="U25" s="435"/>
      <c r="V25" s="607"/>
      <c r="W25" s="371"/>
      <c r="X25" s="607"/>
    </row>
    <row r="26" spans="2:24" x14ac:dyDescent="0.15">
      <c r="B26" s="560"/>
      <c r="C26" s="431"/>
      <c r="D26" s="561"/>
      <c r="E26" s="435"/>
      <c r="F26" s="607"/>
      <c r="G26" s="371"/>
      <c r="H26" s="607"/>
      <c r="I26" s="435"/>
      <c r="J26" s="607"/>
      <c r="K26" s="371"/>
      <c r="L26" s="607"/>
      <c r="M26" s="435"/>
      <c r="N26" s="607"/>
      <c r="O26" s="371"/>
      <c r="P26" s="607"/>
      <c r="Q26" s="435"/>
      <c r="R26" s="607"/>
      <c r="S26" s="371"/>
      <c r="T26" s="607"/>
      <c r="U26" s="435"/>
      <c r="V26" s="607"/>
      <c r="W26" s="371"/>
      <c r="X26" s="607"/>
    </row>
    <row r="27" spans="2:24" x14ac:dyDescent="0.15">
      <c r="B27" s="599" t="s">
        <v>151</v>
      </c>
      <c r="C27" s="431"/>
      <c r="D27" s="561"/>
      <c r="E27" s="435"/>
      <c r="F27" s="607"/>
      <c r="G27" s="371"/>
      <c r="H27" s="607"/>
      <c r="I27" s="435"/>
      <c r="J27" s="607"/>
      <c r="K27" s="371"/>
      <c r="L27" s="607"/>
      <c r="M27" s="435"/>
      <c r="N27" s="607"/>
      <c r="O27" s="371"/>
      <c r="P27" s="607"/>
      <c r="Q27" s="435"/>
      <c r="R27" s="607"/>
      <c r="S27" s="371"/>
      <c r="T27" s="607"/>
      <c r="U27" s="435"/>
      <c r="V27" s="607"/>
      <c r="W27" s="371"/>
      <c r="X27" s="607"/>
    </row>
    <row r="28" spans="2:24" x14ac:dyDescent="0.15">
      <c r="B28" s="710">
        <v>40519</v>
      </c>
      <c r="C28" s="565"/>
      <c r="D28" s="566">
        <v>40525</v>
      </c>
      <c r="E28" s="610">
        <v>714</v>
      </c>
      <c r="F28" s="611">
        <v>861</v>
      </c>
      <c r="G28" s="431">
        <v>783.41358668958731</v>
      </c>
      <c r="H28" s="611">
        <v>8034.3</v>
      </c>
      <c r="I28" s="610">
        <v>966</v>
      </c>
      <c r="J28" s="611">
        <v>1134</v>
      </c>
      <c r="K28" s="431">
        <v>1055.741474654378</v>
      </c>
      <c r="L28" s="611">
        <v>2570</v>
      </c>
      <c r="M28" s="610">
        <v>966</v>
      </c>
      <c r="N28" s="611">
        <v>1134</v>
      </c>
      <c r="O28" s="431">
        <v>1055.7578986039675</v>
      </c>
      <c r="P28" s="611">
        <v>1873.7</v>
      </c>
      <c r="Q28" s="610">
        <v>966</v>
      </c>
      <c r="R28" s="611">
        <v>1134</v>
      </c>
      <c r="S28" s="431">
        <v>1057.9985460420032</v>
      </c>
      <c r="T28" s="611">
        <v>1440.3</v>
      </c>
      <c r="U28" s="610">
        <v>966</v>
      </c>
      <c r="V28" s="611">
        <v>1134</v>
      </c>
      <c r="W28" s="431">
        <v>1053.7761467889911</v>
      </c>
      <c r="X28" s="611">
        <v>2638.8</v>
      </c>
    </row>
    <row r="29" spans="2:24" x14ac:dyDescent="0.15">
      <c r="B29" s="710" t="s">
        <v>152</v>
      </c>
      <c r="C29" s="565"/>
      <c r="D29" s="566"/>
      <c r="E29" s="435"/>
      <c r="F29" s="607"/>
      <c r="G29" s="371"/>
      <c r="H29" s="607"/>
      <c r="I29" s="435"/>
      <c r="J29" s="607"/>
      <c r="K29" s="371"/>
      <c r="L29" s="607"/>
      <c r="M29" s="435"/>
      <c r="N29" s="607"/>
      <c r="O29" s="371"/>
      <c r="P29" s="607"/>
      <c r="Q29" s="435"/>
      <c r="R29" s="607"/>
      <c r="S29" s="371"/>
      <c r="T29" s="607"/>
      <c r="U29" s="435"/>
      <c r="V29" s="607"/>
      <c r="W29" s="371"/>
      <c r="X29" s="607"/>
    </row>
    <row r="30" spans="2:24" x14ac:dyDescent="0.15">
      <c r="B30" s="710">
        <v>40526</v>
      </c>
      <c r="C30" s="565"/>
      <c r="D30" s="566">
        <v>40532</v>
      </c>
      <c r="E30" s="610">
        <v>714</v>
      </c>
      <c r="F30" s="611">
        <v>861</v>
      </c>
      <c r="G30" s="431">
        <v>771.923964669611</v>
      </c>
      <c r="H30" s="611">
        <v>8570</v>
      </c>
      <c r="I30" s="610">
        <v>966</v>
      </c>
      <c r="J30" s="611">
        <v>1134</v>
      </c>
      <c r="K30" s="431">
        <v>1057.3505257886829</v>
      </c>
      <c r="L30" s="611">
        <v>2373.6</v>
      </c>
      <c r="M30" s="610">
        <v>966</v>
      </c>
      <c r="N30" s="611">
        <v>1134</v>
      </c>
      <c r="O30" s="431">
        <v>1058.1590485074628</v>
      </c>
      <c r="P30" s="611">
        <v>1358.8</v>
      </c>
      <c r="Q30" s="610">
        <v>966</v>
      </c>
      <c r="R30" s="611">
        <v>1134</v>
      </c>
      <c r="S30" s="431">
        <v>1057.7462941847207</v>
      </c>
      <c r="T30" s="611">
        <v>1379</v>
      </c>
      <c r="U30" s="610">
        <v>966</v>
      </c>
      <c r="V30" s="611">
        <v>1134</v>
      </c>
      <c r="W30" s="431">
        <v>1053.807512877831</v>
      </c>
      <c r="X30" s="611">
        <v>3596</v>
      </c>
    </row>
    <row r="31" spans="2:24" x14ac:dyDescent="0.15">
      <c r="B31" s="710" t="s">
        <v>153</v>
      </c>
      <c r="C31" s="565"/>
      <c r="D31" s="566"/>
      <c r="E31" s="435"/>
      <c r="F31" s="607"/>
      <c r="G31" s="371"/>
      <c r="H31" s="607"/>
      <c r="I31" s="435"/>
      <c r="J31" s="607"/>
      <c r="K31" s="371"/>
      <c r="L31" s="607"/>
      <c r="M31" s="435"/>
      <c r="N31" s="607"/>
      <c r="O31" s="371"/>
      <c r="P31" s="607"/>
      <c r="Q31" s="435"/>
      <c r="R31" s="607"/>
      <c r="S31" s="371"/>
      <c r="T31" s="607"/>
      <c r="U31" s="435"/>
      <c r="V31" s="607"/>
      <c r="W31" s="371"/>
      <c r="X31" s="607"/>
    </row>
    <row r="32" spans="2:24" x14ac:dyDescent="0.15">
      <c r="B32" s="710">
        <v>40533</v>
      </c>
      <c r="C32" s="565"/>
      <c r="D32" s="566">
        <v>40539</v>
      </c>
      <c r="E32" s="610">
        <v>714</v>
      </c>
      <c r="F32" s="611">
        <v>892.5</v>
      </c>
      <c r="G32" s="431">
        <v>767.36982768235566</v>
      </c>
      <c r="H32" s="611">
        <v>7337.9</v>
      </c>
      <c r="I32" s="610">
        <v>966</v>
      </c>
      <c r="J32" s="611">
        <v>1155</v>
      </c>
      <c r="K32" s="431">
        <v>1062.3874591895526</v>
      </c>
      <c r="L32" s="611">
        <v>1189.8</v>
      </c>
      <c r="M32" s="610">
        <v>966</v>
      </c>
      <c r="N32" s="611">
        <v>1155</v>
      </c>
      <c r="O32" s="431">
        <v>1061.4478033620569</v>
      </c>
      <c r="P32" s="611">
        <v>1707.4</v>
      </c>
      <c r="Q32" s="610">
        <v>966</v>
      </c>
      <c r="R32" s="611">
        <v>1155</v>
      </c>
      <c r="S32" s="431">
        <v>1060.309263076527</v>
      </c>
      <c r="T32" s="611">
        <v>2044.9</v>
      </c>
      <c r="U32" s="610">
        <v>966</v>
      </c>
      <c r="V32" s="611">
        <v>1155</v>
      </c>
      <c r="W32" s="431">
        <v>1057.8395872420267</v>
      </c>
      <c r="X32" s="611">
        <v>4858.2</v>
      </c>
    </row>
    <row r="33" spans="2:24" x14ac:dyDescent="0.15">
      <c r="B33" s="710" t="s">
        <v>154</v>
      </c>
      <c r="C33" s="565"/>
      <c r="D33" s="566"/>
      <c r="E33" s="435"/>
      <c r="F33" s="607"/>
      <c r="G33" s="371"/>
      <c r="H33" s="607"/>
      <c r="I33" s="435"/>
      <c r="J33" s="607"/>
      <c r="K33" s="371"/>
      <c r="L33" s="607"/>
      <c r="M33" s="435"/>
      <c r="N33" s="607"/>
      <c r="O33" s="371"/>
      <c r="P33" s="607"/>
      <c r="Q33" s="435"/>
      <c r="R33" s="607"/>
      <c r="S33" s="371"/>
      <c r="T33" s="607"/>
      <c r="U33" s="435"/>
      <c r="V33" s="607"/>
      <c r="W33" s="371"/>
      <c r="X33" s="607"/>
    </row>
    <row r="34" spans="2:24" ht="12" customHeight="1" x14ac:dyDescent="0.15">
      <c r="B34" s="710"/>
      <c r="C34" s="565"/>
      <c r="D34" s="566">
        <v>40906</v>
      </c>
      <c r="E34" s="610"/>
      <c r="F34" s="611"/>
      <c r="G34" s="431"/>
      <c r="H34" s="611">
        <v>4609</v>
      </c>
      <c r="I34" s="610"/>
      <c r="J34" s="611"/>
      <c r="K34" s="431"/>
      <c r="L34" s="611">
        <v>400</v>
      </c>
      <c r="M34" s="610"/>
      <c r="N34" s="611"/>
      <c r="O34" s="431"/>
      <c r="P34" s="611">
        <v>708</v>
      </c>
      <c r="Q34" s="610"/>
      <c r="R34" s="611"/>
      <c r="S34" s="431"/>
      <c r="T34" s="611">
        <v>605</v>
      </c>
      <c r="U34" s="610"/>
      <c r="V34" s="611"/>
      <c r="W34" s="431"/>
      <c r="X34" s="611">
        <v>1523</v>
      </c>
    </row>
    <row r="35" spans="2:24" ht="12" customHeight="1" x14ac:dyDescent="0.15">
      <c r="B35" s="710" t="s">
        <v>155</v>
      </c>
      <c r="C35" s="565"/>
      <c r="D35" s="566"/>
      <c r="E35" s="435"/>
      <c r="F35" s="607"/>
      <c r="G35" s="371"/>
      <c r="H35" s="607"/>
      <c r="I35" s="435"/>
      <c r="J35" s="607"/>
      <c r="K35" s="371"/>
      <c r="L35" s="607"/>
      <c r="M35" s="435"/>
      <c r="N35" s="607"/>
      <c r="O35" s="371"/>
      <c r="P35" s="607"/>
      <c r="Q35" s="435"/>
      <c r="R35" s="607"/>
      <c r="S35" s="371"/>
      <c r="T35" s="607"/>
      <c r="U35" s="435"/>
      <c r="V35" s="607"/>
      <c r="W35" s="371"/>
      <c r="X35" s="607"/>
    </row>
    <row r="36" spans="2:24" ht="12" customHeight="1" x14ac:dyDescent="0.15">
      <c r="B36" s="711"/>
      <c r="C36" s="573"/>
      <c r="D36" s="574"/>
      <c r="E36" s="623"/>
      <c r="F36" s="613"/>
      <c r="G36" s="621"/>
      <c r="H36" s="613"/>
      <c r="I36" s="623"/>
      <c r="J36" s="613"/>
      <c r="K36" s="621"/>
      <c r="L36" s="613"/>
      <c r="M36" s="623"/>
      <c r="N36" s="613"/>
      <c r="O36" s="621"/>
      <c r="P36" s="613"/>
      <c r="Q36" s="623"/>
      <c r="R36" s="613"/>
      <c r="S36" s="621"/>
      <c r="T36" s="613"/>
      <c r="U36" s="623"/>
      <c r="V36" s="613"/>
      <c r="W36" s="621"/>
      <c r="X36" s="613"/>
    </row>
    <row r="37" spans="2:24" ht="6" customHeight="1" x14ac:dyDescent="0.15">
      <c r="B37" s="430"/>
      <c r="C37" s="431"/>
      <c r="D37" s="43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</row>
    <row r="38" spans="2:24" ht="12.75" customHeight="1" x14ac:dyDescent="0.15">
      <c r="B38" s="373"/>
    </row>
    <row r="39" spans="2:24" ht="12.75" customHeight="1" x14ac:dyDescent="0.15">
      <c r="B39" s="374"/>
    </row>
    <row r="40" spans="2:24" x14ac:dyDescent="0.15">
      <c r="B40" s="374"/>
    </row>
    <row r="41" spans="2:24" x14ac:dyDescent="0.15">
      <c r="B41" s="374"/>
    </row>
  </sheetData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3:X41"/>
  <sheetViews>
    <sheetView zoomScale="75" zoomScaleNormal="75" workbookViewId="0"/>
  </sheetViews>
  <sheetFormatPr defaultColWidth="7.5" defaultRowHeight="12" x14ac:dyDescent="0.15"/>
  <cols>
    <col min="1" max="1" width="1.25" style="414" customWidth="1"/>
    <col min="2" max="2" width="5.375" style="414" customWidth="1"/>
    <col min="3" max="3" width="3.375" style="414" customWidth="1"/>
    <col min="4" max="4" width="6.125" style="414" customWidth="1"/>
    <col min="5" max="5" width="5.375" style="414" customWidth="1"/>
    <col min="6" max="7" width="5.875" style="414" customWidth="1"/>
    <col min="8" max="8" width="8.125" style="414" customWidth="1"/>
    <col min="9" max="9" width="5.75" style="414" customWidth="1"/>
    <col min="10" max="11" width="5.875" style="414" customWidth="1"/>
    <col min="12" max="12" width="8.125" style="414" customWidth="1"/>
    <col min="13" max="16384" width="7.5" style="414"/>
  </cols>
  <sheetData>
    <row r="3" spans="2:24" x14ac:dyDescent="0.15">
      <c r="B3" s="317" t="s">
        <v>465</v>
      </c>
    </row>
    <row r="4" spans="2:24" x14ac:dyDescent="0.15">
      <c r="L4" s="373" t="s">
        <v>117</v>
      </c>
    </row>
    <row r="5" spans="2:24" ht="6" customHeight="1" x14ac:dyDescent="0.15">
      <c r="B5" s="416"/>
      <c r="C5" s="416"/>
      <c r="D5" s="416"/>
      <c r="E5" s="416"/>
      <c r="F5" s="416"/>
      <c r="G5" s="416"/>
      <c r="H5" s="416"/>
    </row>
    <row r="6" spans="2:24" x14ac:dyDescent="0.15">
      <c r="B6" s="595"/>
      <c r="C6" s="617" t="s">
        <v>118</v>
      </c>
      <c r="D6" s="618"/>
      <c r="E6" s="712" t="s">
        <v>167</v>
      </c>
      <c r="F6" s="713"/>
      <c r="G6" s="713"/>
      <c r="H6" s="714"/>
      <c r="I6" s="704" t="s">
        <v>169</v>
      </c>
      <c r="J6" s="705"/>
      <c r="K6" s="705"/>
      <c r="L6" s="706"/>
    </row>
    <row r="7" spans="2:24" x14ac:dyDescent="0.15">
      <c r="B7" s="599" t="s">
        <v>124</v>
      </c>
      <c r="C7" s="430"/>
      <c r="D7" s="600"/>
      <c r="E7" s="707" t="s">
        <v>125</v>
      </c>
      <c r="F7" s="708" t="s">
        <v>126</v>
      </c>
      <c r="G7" s="602" t="s">
        <v>127</v>
      </c>
      <c r="H7" s="708" t="s">
        <v>128</v>
      </c>
      <c r="I7" s="707" t="s">
        <v>125</v>
      </c>
      <c r="J7" s="708" t="s">
        <v>126</v>
      </c>
      <c r="K7" s="602" t="s">
        <v>127</v>
      </c>
      <c r="L7" s="708" t="s">
        <v>128</v>
      </c>
    </row>
    <row r="8" spans="2:24" x14ac:dyDescent="0.15">
      <c r="B8" s="601"/>
      <c r="C8" s="416"/>
      <c r="D8" s="416"/>
      <c r="E8" s="616"/>
      <c r="F8" s="709"/>
      <c r="G8" s="608" t="s">
        <v>129</v>
      </c>
      <c r="H8" s="709"/>
      <c r="I8" s="616"/>
      <c r="J8" s="709"/>
      <c r="K8" s="608" t="s">
        <v>129</v>
      </c>
      <c r="L8" s="709"/>
    </row>
    <row r="9" spans="2:24" ht="14.1" customHeight="1" x14ac:dyDescent="0.15">
      <c r="B9" s="595" t="s">
        <v>95</v>
      </c>
      <c r="C9" s="602">
        <v>20</v>
      </c>
      <c r="D9" s="603" t="s">
        <v>96</v>
      </c>
      <c r="E9" s="595">
        <v>893</v>
      </c>
      <c r="F9" s="604">
        <v>1050</v>
      </c>
      <c r="G9" s="605">
        <v>1003</v>
      </c>
      <c r="H9" s="604">
        <v>5564</v>
      </c>
      <c r="I9" s="595">
        <v>1296</v>
      </c>
      <c r="J9" s="604">
        <v>1470</v>
      </c>
      <c r="K9" s="605">
        <v>1407</v>
      </c>
      <c r="L9" s="604">
        <v>34627</v>
      </c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</row>
    <row r="10" spans="2:24" ht="14.1" customHeight="1" x14ac:dyDescent="0.15">
      <c r="B10" s="435"/>
      <c r="C10" s="372">
        <v>21</v>
      </c>
      <c r="D10" s="371"/>
      <c r="E10" s="435">
        <v>840</v>
      </c>
      <c r="F10" s="607">
        <v>1071</v>
      </c>
      <c r="G10" s="371">
        <v>958</v>
      </c>
      <c r="H10" s="607">
        <v>97963</v>
      </c>
      <c r="I10" s="435">
        <v>1208</v>
      </c>
      <c r="J10" s="607">
        <v>1470</v>
      </c>
      <c r="K10" s="371">
        <v>1344</v>
      </c>
      <c r="L10" s="607">
        <v>684291</v>
      </c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</row>
    <row r="11" spans="2:24" ht="14.1" customHeight="1" x14ac:dyDescent="0.15">
      <c r="B11" s="601"/>
      <c r="C11" s="608">
        <v>22</v>
      </c>
      <c r="D11" s="416"/>
      <c r="E11" s="601"/>
      <c r="F11" s="609"/>
      <c r="G11" s="416"/>
      <c r="H11" s="609"/>
      <c r="I11" s="601"/>
      <c r="J11" s="609"/>
      <c r="K11" s="416"/>
      <c r="L11" s="609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</row>
    <row r="12" spans="2:24" ht="14.1" customHeight="1" x14ac:dyDescent="0.15">
      <c r="B12" s="437"/>
      <c r="C12" s="412">
        <v>12</v>
      </c>
      <c r="D12" s="328"/>
      <c r="E12" s="435">
        <v>893</v>
      </c>
      <c r="F12" s="607">
        <v>1071</v>
      </c>
      <c r="G12" s="371">
        <v>967</v>
      </c>
      <c r="H12" s="607">
        <v>9495</v>
      </c>
      <c r="I12" s="435">
        <v>1260</v>
      </c>
      <c r="J12" s="607">
        <v>1418</v>
      </c>
      <c r="K12" s="371">
        <v>1319</v>
      </c>
      <c r="L12" s="607">
        <v>45051</v>
      </c>
    </row>
    <row r="13" spans="2:24" ht="14.1" customHeight="1" x14ac:dyDescent="0.15">
      <c r="B13" s="437" t="s">
        <v>99</v>
      </c>
      <c r="C13" s="412">
        <v>1</v>
      </c>
      <c r="D13" s="328" t="s">
        <v>2</v>
      </c>
      <c r="E13" s="435">
        <v>714</v>
      </c>
      <c r="F13" s="607">
        <v>1029</v>
      </c>
      <c r="G13" s="371">
        <v>931</v>
      </c>
      <c r="H13" s="607">
        <v>9556</v>
      </c>
      <c r="I13" s="435">
        <v>1155</v>
      </c>
      <c r="J13" s="607">
        <v>1418</v>
      </c>
      <c r="K13" s="371">
        <v>1264</v>
      </c>
      <c r="L13" s="607">
        <v>53024</v>
      </c>
    </row>
    <row r="14" spans="2:24" ht="14.1" customHeight="1" x14ac:dyDescent="0.15">
      <c r="B14" s="437"/>
      <c r="C14" s="412">
        <v>2</v>
      </c>
      <c r="D14" s="328"/>
      <c r="E14" s="435">
        <v>819</v>
      </c>
      <c r="F14" s="607">
        <v>998</v>
      </c>
      <c r="G14" s="371">
        <v>922</v>
      </c>
      <c r="H14" s="607">
        <v>4634</v>
      </c>
      <c r="I14" s="435">
        <v>1155</v>
      </c>
      <c r="J14" s="607">
        <v>1365</v>
      </c>
      <c r="K14" s="371">
        <v>1253</v>
      </c>
      <c r="L14" s="607">
        <v>43870</v>
      </c>
    </row>
    <row r="15" spans="2:24" ht="14.1" customHeight="1" x14ac:dyDescent="0.15">
      <c r="B15" s="437"/>
      <c r="C15" s="412">
        <v>3</v>
      </c>
      <c r="D15" s="328"/>
      <c r="E15" s="435">
        <v>819</v>
      </c>
      <c r="F15" s="607">
        <v>998</v>
      </c>
      <c r="G15" s="371">
        <v>912</v>
      </c>
      <c r="H15" s="607">
        <v>6287</v>
      </c>
      <c r="I15" s="435">
        <v>1155</v>
      </c>
      <c r="J15" s="607">
        <v>1380</v>
      </c>
      <c r="K15" s="371">
        <v>1253</v>
      </c>
      <c r="L15" s="607">
        <v>48368</v>
      </c>
    </row>
    <row r="16" spans="2:24" ht="14.1" customHeight="1" x14ac:dyDescent="0.15">
      <c r="B16" s="437"/>
      <c r="C16" s="412">
        <v>4</v>
      </c>
      <c r="D16" s="328"/>
      <c r="E16" s="435">
        <v>788</v>
      </c>
      <c r="F16" s="607">
        <v>966</v>
      </c>
      <c r="G16" s="371">
        <v>899</v>
      </c>
      <c r="H16" s="607">
        <v>3949</v>
      </c>
      <c r="I16" s="435">
        <v>1193</v>
      </c>
      <c r="J16" s="607">
        <v>1397</v>
      </c>
      <c r="K16" s="371">
        <v>1296</v>
      </c>
      <c r="L16" s="607">
        <v>35412</v>
      </c>
    </row>
    <row r="17" spans="2:24" ht="14.1" customHeight="1" x14ac:dyDescent="0.15">
      <c r="B17" s="437"/>
      <c r="C17" s="412">
        <v>5</v>
      </c>
      <c r="D17" s="328"/>
      <c r="E17" s="435">
        <v>819</v>
      </c>
      <c r="F17" s="607">
        <v>945</v>
      </c>
      <c r="G17" s="371">
        <v>901</v>
      </c>
      <c r="H17" s="607">
        <v>5530</v>
      </c>
      <c r="I17" s="435">
        <v>1150</v>
      </c>
      <c r="J17" s="607">
        <v>1380</v>
      </c>
      <c r="K17" s="371">
        <v>1284</v>
      </c>
      <c r="L17" s="607">
        <v>51157</v>
      </c>
    </row>
    <row r="18" spans="2:24" ht="14.1" customHeight="1" x14ac:dyDescent="0.15">
      <c r="B18" s="437"/>
      <c r="C18" s="412">
        <v>6</v>
      </c>
      <c r="D18" s="328"/>
      <c r="E18" s="435">
        <v>788</v>
      </c>
      <c r="F18" s="607">
        <v>945</v>
      </c>
      <c r="G18" s="371">
        <v>889</v>
      </c>
      <c r="H18" s="607">
        <v>7118</v>
      </c>
      <c r="I18" s="435">
        <v>1050</v>
      </c>
      <c r="J18" s="607">
        <v>1313</v>
      </c>
      <c r="K18" s="371">
        <v>1205</v>
      </c>
      <c r="L18" s="607">
        <v>52015</v>
      </c>
    </row>
    <row r="19" spans="2:24" ht="14.1" customHeight="1" x14ac:dyDescent="0.15">
      <c r="B19" s="437"/>
      <c r="C19" s="412">
        <v>7</v>
      </c>
      <c r="D19" s="328"/>
      <c r="E19" s="435">
        <v>756</v>
      </c>
      <c r="F19" s="607">
        <v>924</v>
      </c>
      <c r="G19" s="371">
        <v>843</v>
      </c>
      <c r="H19" s="607">
        <v>4104</v>
      </c>
      <c r="I19" s="435">
        <v>1084</v>
      </c>
      <c r="J19" s="607">
        <v>1355</v>
      </c>
      <c r="K19" s="371">
        <v>1190</v>
      </c>
      <c r="L19" s="607">
        <v>28203</v>
      </c>
    </row>
    <row r="20" spans="2:24" ht="14.1" customHeight="1" x14ac:dyDescent="0.15">
      <c r="B20" s="437"/>
      <c r="C20" s="412">
        <v>8</v>
      </c>
      <c r="D20" s="328"/>
      <c r="E20" s="435">
        <v>767</v>
      </c>
      <c r="F20" s="607">
        <v>924</v>
      </c>
      <c r="G20" s="371">
        <v>823</v>
      </c>
      <c r="H20" s="607">
        <v>5685</v>
      </c>
      <c r="I20" s="435">
        <v>1103</v>
      </c>
      <c r="J20" s="607">
        <v>1313</v>
      </c>
      <c r="K20" s="371">
        <v>1246</v>
      </c>
      <c r="L20" s="607">
        <v>50456</v>
      </c>
    </row>
    <row r="21" spans="2:24" ht="14.1" customHeight="1" x14ac:dyDescent="0.15">
      <c r="B21" s="437"/>
      <c r="C21" s="412">
        <v>9</v>
      </c>
      <c r="D21" s="328"/>
      <c r="E21" s="435">
        <v>735</v>
      </c>
      <c r="F21" s="607">
        <v>945</v>
      </c>
      <c r="G21" s="371">
        <v>845</v>
      </c>
      <c r="H21" s="607">
        <v>6263</v>
      </c>
      <c r="I21" s="435">
        <v>1103</v>
      </c>
      <c r="J21" s="607">
        <v>1355</v>
      </c>
      <c r="K21" s="371">
        <v>1248</v>
      </c>
      <c r="L21" s="607">
        <v>41729</v>
      </c>
    </row>
    <row r="22" spans="2:24" ht="14.1" customHeight="1" x14ac:dyDescent="0.15">
      <c r="B22" s="437"/>
      <c r="C22" s="412">
        <v>10</v>
      </c>
      <c r="D22" s="328"/>
      <c r="E22" s="607">
        <v>787.5</v>
      </c>
      <c r="F22" s="607">
        <v>966</v>
      </c>
      <c r="G22" s="607">
        <v>860.69790195453072</v>
      </c>
      <c r="H22" s="607">
        <v>9071.4000000000015</v>
      </c>
      <c r="I22" s="607">
        <v>1155</v>
      </c>
      <c r="J22" s="607">
        <v>1346.1000000000001</v>
      </c>
      <c r="K22" s="607">
        <v>1254.459207849226</v>
      </c>
      <c r="L22" s="607">
        <v>50222.400000000001</v>
      </c>
    </row>
    <row r="23" spans="2:24" ht="14.1" customHeight="1" x14ac:dyDescent="0.15">
      <c r="B23" s="437"/>
      <c r="C23" s="412">
        <v>11</v>
      </c>
      <c r="D23" s="328"/>
      <c r="E23" s="607">
        <v>735</v>
      </c>
      <c r="F23" s="607">
        <v>997.5</v>
      </c>
      <c r="G23" s="607">
        <v>890.38774186574415</v>
      </c>
      <c r="H23" s="607">
        <v>14171.599999999999</v>
      </c>
      <c r="I23" s="607">
        <v>1134</v>
      </c>
      <c r="J23" s="607">
        <v>1344</v>
      </c>
      <c r="K23" s="607">
        <v>1245.1808171277833</v>
      </c>
      <c r="L23" s="612">
        <v>71679.399999999994</v>
      </c>
    </row>
    <row r="24" spans="2:24" ht="14.1" customHeight="1" x14ac:dyDescent="0.15">
      <c r="B24" s="341"/>
      <c r="C24" s="345">
        <v>12</v>
      </c>
      <c r="D24" s="342"/>
      <c r="E24" s="609">
        <v>787.5</v>
      </c>
      <c r="F24" s="609">
        <v>971.98500000000013</v>
      </c>
      <c r="G24" s="609">
        <v>886.99286282833646</v>
      </c>
      <c r="H24" s="609">
        <v>5838</v>
      </c>
      <c r="I24" s="609">
        <v>1173.7950000000001</v>
      </c>
      <c r="J24" s="609">
        <v>1344</v>
      </c>
      <c r="K24" s="609">
        <v>1256.4181005883136</v>
      </c>
      <c r="L24" s="614">
        <v>43339</v>
      </c>
    </row>
    <row r="25" spans="2:24" x14ac:dyDescent="0.15">
      <c r="B25" s="560" t="s">
        <v>164</v>
      </c>
      <c r="C25" s="431"/>
      <c r="D25" s="561"/>
      <c r="E25" s="435"/>
      <c r="F25" s="607"/>
      <c r="G25" s="371"/>
      <c r="H25" s="607"/>
      <c r="I25" s="435"/>
      <c r="J25" s="607"/>
      <c r="K25" s="371"/>
      <c r="L25" s="607"/>
    </row>
    <row r="26" spans="2:24" x14ac:dyDescent="0.15">
      <c r="B26" s="560"/>
      <c r="C26" s="431"/>
      <c r="D26" s="561"/>
      <c r="E26" s="435"/>
      <c r="F26" s="607"/>
      <c r="G26" s="371"/>
      <c r="H26" s="607"/>
      <c r="I26" s="435"/>
      <c r="J26" s="607"/>
      <c r="K26" s="371"/>
      <c r="L26" s="607"/>
    </row>
    <row r="27" spans="2:24" x14ac:dyDescent="0.15">
      <c r="B27" s="599" t="s">
        <v>151</v>
      </c>
      <c r="C27" s="431"/>
      <c r="D27" s="561"/>
      <c r="E27" s="435"/>
      <c r="F27" s="607"/>
      <c r="G27" s="371"/>
      <c r="H27" s="607"/>
      <c r="I27" s="435"/>
      <c r="J27" s="607"/>
      <c r="K27" s="371"/>
      <c r="L27" s="607"/>
    </row>
    <row r="28" spans="2:24" x14ac:dyDescent="0.15">
      <c r="B28" s="710">
        <v>40519</v>
      </c>
      <c r="C28" s="565"/>
      <c r="D28" s="566">
        <v>40525</v>
      </c>
      <c r="E28" s="610">
        <v>787.5</v>
      </c>
      <c r="F28" s="611">
        <v>966</v>
      </c>
      <c r="G28" s="431">
        <v>886.45942782834879</v>
      </c>
      <c r="H28" s="611">
        <v>1874.5</v>
      </c>
      <c r="I28" s="610">
        <v>1186.5</v>
      </c>
      <c r="J28" s="611">
        <v>1344</v>
      </c>
      <c r="K28" s="431">
        <v>1269.6869041645757</v>
      </c>
      <c r="L28" s="611">
        <v>9569.6</v>
      </c>
    </row>
    <row r="29" spans="2:24" x14ac:dyDescent="0.15">
      <c r="B29" s="710" t="s">
        <v>152</v>
      </c>
      <c r="C29" s="565"/>
      <c r="D29" s="566"/>
      <c r="E29" s="435"/>
      <c r="F29" s="607"/>
      <c r="G29" s="371"/>
      <c r="H29" s="607"/>
      <c r="I29" s="435"/>
      <c r="J29" s="607"/>
      <c r="K29" s="371"/>
      <c r="L29" s="607"/>
    </row>
    <row r="30" spans="2:24" x14ac:dyDescent="0.15">
      <c r="B30" s="710">
        <v>40526</v>
      </c>
      <c r="C30" s="565"/>
      <c r="D30" s="566">
        <v>40532</v>
      </c>
      <c r="E30" s="610">
        <v>787.5</v>
      </c>
      <c r="F30" s="611">
        <v>971.98500000000013</v>
      </c>
      <c r="G30" s="431">
        <v>887.45342266709679</v>
      </c>
      <c r="H30" s="611">
        <v>1576.1</v>
      </c>
      <c r="I30" s="610">
        <v>1231.125</v>
      </c>
      <c r="J30" s="611">
        <v>1344</v>
      </c>
      <c r="K30" s="431">
        <v>1274.1353911002029</v>
      </c>
      <c r="L30" s="611">
        <v>10247.5</v>
      </c>
      <c r="M30" s="431"/>
      <c r="N30" s="431"/>
      <c r="O30" s="431"/>
      <c r="P30" s="431"/>
      <c r="Q30" s="431"/>
      <c r="R30" s="431"/>
      <c r="S30" s="431"/>
      <c r="T30" s="431"/>
      <c r="U30" s="431"/>
      <c r="V30" s="431"/>
      <c r="W30" s="431"/>
      <c r="X30" s="431"/>
    </row>
    <row r="31" spans="2:24" x14ac:dyDescent="0.15">
      <c r="B31" s="710" t="s">
        <v>153</v>
      </c>
      <c r="C31" s="565"/>
      <c r="D31" s="566"/>
      <c r="E31" s="435"/>
      <c r="F31" s="607"/>
      <c r="G31" s="371"/>
      <c r="H31" s="607"/>
      <c r="I31" s="435"/>
      <c r="J31" s="607"/>
      <c r="K31" s="371"/>
      <c r="L31" s="607"/>
    </row>
    <row r="32" spans="2:24" x14ac:dyDescent="0.15">
      <c r="B32" s="710">
        <v>40533</v>
      </c>
      <c r="C32" s="565"/>
      <c r="D32" s="566">
        <v>40539</v>
      </c>
      <c r="E32" s="610">
        <v>840</v>
      </c>
      <c r="F32" s="611">
        <v>966</v>
      </c>
      <c r="G32" s="431">
        <v>887.24470872807933</v>
      </c>
      <c r="H32" s="611">
        <v>1726.3</v>
      </c>
      <c r="I32" s="610">
        <v>1173.7950000000001</v>
      </c>
      <c r="J32" s="611">
        <v>1312.5</v>
      </c>
      <c r="K32" s="431">
        <v>1236.3433611477089</v>
      </c>
      <c r="L32" s="611">
        <v>16103.6</v>
      </c>
    </row>
    <row r="33" spans="2:12" x14ac:dyDescent="0.15">
      <c r="B33" s="710" t="s">
        <v>154</v>
      </c>
      <c r="C33" s="565"/>
      <c r="D33" s="566"/>
      <c r="E33" s="435"/>
      <c r="F33" s="607"/>
      <c r="G33" s="371"/>
      <c r="H33" s="607"/>
      <c r="I33" s="435"/>
      <c r="J33" s="607"/>
      <c r="K33" s="371"/>
      <c r="L33" s="607"/>
    </row>
    <row r="34" spans="2:12" ht="12" customHeight="1" x14ac:dyDescent="0.15">
      <c r="B34" s="710"/>
      <c r="C34" s="565"/>
      <c r="D34" s="566">
        <v>40906</v>
      </c>
      <c r="E34" s="610"/>
      <c r="F34" s="611"/>
      <c r="G34" s="431"/>
      <c r="H34" s="611">
        <v>661</v>
      </c>
      <c r="I34" s="610"/>
      <c r="J34" s="611"/>
      <c r="K34" s="431"/>
      <c r="L34" s="611">
        <v>7418</v>
      </c>
    </row>
    <row r="35" spans="2:12" ht="12" customHeight="1" x14ac:dyDescent="0.15">
      <c r="B35" s="710" t="s">
        <v>155</v>
      </c>
      <c r="C35" s="565"/>
      <c r="D35" s="566"/>
      <c r="E35" s="435"/>
      <c r="F35" s="607"/>
      <c r="G35" s="371"/>
      <c r="H35" s="607"/>
      <c r="I35" s="435"/>
      <c r="J35" s="607"/>
      <c r="K35" s="371"/>
      <c r="L35" s="607"/>
    </row>
    <row r="36" spans="2:12" ht="12" customHeight="1" x14ac:dyDescent="0.15">
      <c r="B36" s="711"/>
      <c r="C36" s="573"/>
      <c r="D36" s="574"/>
      <c r="E36" s="623"/>
      <c r="F36" s="613"/>
      <c r="G36" s="621"/>
      <c r="H36" s="613"/>
      <c r="I36" s="623"/>
      <c r="J36" s="613"/>
      <c r="K36" s="621"/>
      <c r="L36" s="613"/>
    </row>
    <row r="37" spans="2:12" ht="6" customHeight="1" x14ac:dyDescent="0.15">
      <c r="B37" s="430"/>
      <c r="C37" s="431"/>
      <c r="D37" s="431"/>
      <c r="E37" s="371"/>
      <c r="F37" s="371"/>
      <c r="G37" s="371"/>
      <c r="H37" s="371"/>
      <c r="I37" s="371"/>
      <c r="J37" s="371"/>
      <c r="K37" s="371"/>
      <c r="L37" s="371"/>
    </row>
    <row r="38" spans="2:12" ht="12.75" customHeight="1" x14ac:dyDescent="0.15">
      <c r="B38" s="373"/>
    </row>
    <row r="39" spans="2:12" ht="12.75" customHeight="1" x14ac:dyDescent="0.15">
      <c r="B39" s="374"/>
    </row>
    <row r="40" spans="2:12" x14ac:dyDescent="0.15">
      <c r="B40" s="374"/>
    </row>
    <row r="41" spans="2:12" x14ac:dyDescent="0.15">
      <c r="B41" s="374"/>
    </row>
  </sheetData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B3:Y41"/>
  <sheetViews>
    <sheetView zoomScale="75" zoomScaleNormal="75" workbookViewId="0"/>
  </sheetViews>
  <sheetFormatPr defaultColWidth="7.5" defaultRowHeight="12" x14ac:dyDescent="0.15"/>
  <cols>
    <col min="1" max="1" width="1" style="414" customWidth="1"/>
    <col min="2" max="2" width="5.25" style="414" customWidth="1"/>
    <col min="3" max="3" width="2.5" style="414" customWidth="1"/>
    <col min="4" max="4" width="5.375" style="414" customWidth="1"/>
    <col min="5" max="5" width="5.5" style="414" customWidth="1"/>
    <col min="6" max="7" width="5.875" style="414" customWidth="1"/>
    <col min="8" max="8" width="8.125" style="414" customWidth="1"/>
    <col min="9" max="9" width="5.75" style="414" customWidth="1"/>
    <col min="10" max="11" width="5.875" style="414" customWidth="1"/>
    <col min="12" max="12" width="8.125" style="414" customWidth="1"/>
    <col min="13" max="13" width="5.5" style="414" customWidth="1"/>
    <col min="14" max="15" width="5.875" style="414" customWidth="1"/>
    <col min="16" max="16" width="8.125" style="414" customWidth="1"/>
    <col min="17" max="17" width="5.375" style="414" customWidth="1"/>
    <col min="18" max="19" width="5.875" style="414" customWidth="1"/>
    <col min="20" max="20" width="8.125" style="414" customWidth="1"/>
    <col min="21" max="21" width="5.5" style="414" customWidth="1"/>
    <col min="22" max="23" width="5.875" style="414" customWidth="1"/>
    <col min="24" max="24" width="8.125" style="414" customWidth="1"/>
    <col min="25" max="16384" width="7.5" style="414"/>
  </cols>
  <sheetData>
    <row r="3" spans="2:25" x14ac:dyDescent="0.15">
      <c r="B3" s="414" t="s">
        <v>466</v>
      </c>
    </row>
    <row r="4" spans="2:25" x14ac:dyDescent="0.15">
      <c r="X4" s="373" t="s">
        <v>117</v>
      </c>
    </row>
    <row r="5" spans="2:25" ht="6" customHeight="1" x14ac:dyDescent="0.15"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</row>
    <row r="6" spans="2:25" x14ac:dyDescent="0.15">
      <c r="B6" s="595"/>
      <c r="C6" s="617" t="s">
        <v>118</v>
      </c>
      <c r="D6" s="618"/>
      <c r="E6" s="704" t="s">
        <v>146</v>
      </c>
      <c r="F6" s="705"/>
      <c r="G6" s="705"/>
      <c r="H6" s="706"/>
      <c r="I6" s="704" t="s">
        <v>147</v>
      </c>
      <c r="J6" s="705"/>
      <c r="K6" s="705"/>
      <c r="L6" s="706"/>
      <c r="M6" s="704" t="s">
        <v>148</v>
      </c>
      <c r="N6" s="705"/>
      <c r="O6" s="705"/>
      <c r="P6" s="706"/>
      <c r="Q6" s="704" t="s">
        <v>150</v>
      </c>
      <c r="R6" s="705"/>
      <c r="S6" s="705"/>
      <c r="T6" s="706"/>
      <c r="U6" s="696" t="s">
        <v>158</v>
      </c>
      <c r="V6" s="697"/>
      <c r="W6" s="697"/>
      <c r="X6" s="698"/>
    </row>
    <row r="7" spans="2:25" x14ac:dyDescent="0.15">
      <c r="B7" s="599" t="s">
        <v>124</v>
      </c>
      <c r="C7" s="430"/>
      <c r="D7" s="600"/>
      <c r="E7" s="707" t="s">
        <v>125</v>
      </c>
      <c r="F7" s="708" t="s">
        <v>126</v>
      </c>
      <c r="G7" s="602" t="s">
        <v>127</v>
      </c>
      <c r="H7" s="708" t="s">
        <v>128</v>
      </c>
      <c r="I7" s="707" t="s">
        <v>125</v>
      </c>
      <c r="J7" s="708" t="s">
        <v>126</v>
      </c>
      <c r="K7" s="602" t="s">
        <v>127</v>
      </c>
      <c r="L7" s="708" t="s">
        <v>128</v>
      </c>
      <c r="M7" s="707" t="s">
        <v>125</v>
      </c>
      <c r="N7" s="708" t="s">
        <v>126</v>
      </c>
      <c r="O7" s="707" t="s">
        <v>127</v>
      </c>
      <c r="P7" s="708" t="s">
        <v>128</v>
      </c>
      <c r="Q7" s="707" t="s">
        <v>125</v>
      </c>
      <c r="R7" s="708" t="s">
        <v>126</v>
      </c>
      <c r="S7" s="602" t="s">
        <v>127</v>
      </c>
      <c r="T7" s="708" t="s">
        <v>128</v>
      </c>
      <c r="U7" s="707" t="s">
        <v>125</v>
      </c>
      <c r="V7" s="708" t="s">
        <v>126</v>
      </c>
      <c r="W7" s="602" t="s">
        <v>127</v>
      </c>
      <c r="X7" s="708" t="s">
        <v>128</v>
      </c>
    </row>
    <row r="8" spans="2:25" x14ac:dyDescent="0.15">
      <c r="B8" s="601"/>
      <c r="C8" s="416"/>
      <c r="D8" s="416"/>
      <c r="E8" s="616"/>
      <c r="F8" s="709"/>
      <c r="G8" s="608" t="s">
        <v>129</v>
      </c>
      <c r="H8" s="709"/>
      <c r="I8" s="616"/>
      <c r="J8" s="709"/>
      <c r="K8" s="608" t="s">
        <v>129</v>
      </c>
      <c r="L8" s="709"/>
      <c r="M8" s="616"/>
      <c r="N8" s="709"/>
      <c r="O8" s="616" t="s">
        <v>129</v>
      </c>
      <c r="P8" s="709"/>
      <c r="Q8" s="616"/>
      <c r="R8" s="709"/>
      <c r="S8" s="608" t="s">
        <v>129</v>
      </c>
      <c r="T8" s="709"/>
      <c r="U8" s="616"/>
      <c r="V8" s="709"/>
      <c r="W8" s="608" t="s">
        <v>129</v>
      </c>
      <c r="X8" s="709"/>
    </row>
    <row r="9" spans="2:25" ht="14.1" customHeight="1" x14ac:dyDescent="0.15">
      <c r="B9" s="595" t="s">
        <v>95</v>
      </c>
      <c r="C9" s="602">
        <v>21</v>
      </c>
      <c r="D9" s="603" t="s">
        <v>96</v>
      </c>
      <c r="E9" s="595">
        <v>1680</v>
      </c>
      <c r="F9" s="604">
        <v>2625</v>
      </c>
      <c r="G9" s="605">
        <v>2049</v>
      </c>
      <c r="H9" s="604">
        <v>119957</v>
      </c>
      <c r="I9" s="595">
        <v>1470</v>
      </c>
      <c r="J9" s="604">
        <v>1890</v>
      </c>
      <c r="K9" s="605">
        <v>1686</v>
      </c>
      <c r="L9" s="604">
        <v>82099</v>
      </c>
      <c r="M9" s="595">
        <v>1050</v>
      </c>
      <c r="N9" s="604">
        <v>1575</v>
      </c>
      <c r="O9" s="605">
        <v>1298</v>
      </c>
      <c r="P9" s="604">
        <v>49340</v>
      </c>
      <c r="Q9" s="595">
        <v>3360</v>
      </c>
      <c r="R9" s="604">
        <v>4515</v>
      </c>
      <c r="S9" s="605">
        <v>3996</v>
      </c>
      <c r="T9" s="604">
        <v>21301</v>
      </c>
      <c r="U9" s="595">
        <v>3150</v>
      </c>
      <c r="V9" s="604">
        <v>4107</v>
      </c>
      <c r="W9" s="605">
        <v>3547</v>
      </c>
      <c r="X9" s="604">
        <v>57867</v>
      </c>
      <c r="Y9" s="371"/>
    </row>
    <row r="10" spans="2:25" ht="14.1" customHeight="1" x14ac:dyDescent="0.15">
      <c r="B10" s="435"/>
      <c r="C10" s="372">
        <v>22</v>
      </c>
      <c r="D10" s="371"/>
      <c r="E10" s="435"/>
      <c r="F10" s="607"/>
      <c r="G10" s="371"/>
      <c r="H10" s="607"/>
      <c r="I10" s="435"/>
      <c r="J10" s="607"/>
      <c r="K10" s="371"/>
      <c r="L10" s="607"/>
      <c r="M10" s="435"/>
      <c r="N10" s="607"/>
      <c r="O10" s="371"/>
      <c r="P10" s="607"/>
      <c r="Q10" s="435"/>
      <c r="R10" s="607"/>
      <c r="S10" s="371"/>
      <c r="T10" s="607"/>
      <c r="U10" s="435"/>
      <c r="V10" s="607"/>
      <c r="W10" s="371"/>
      <c r="X10" s="607"/>
      <c r="Y10" s="371"/>
    </row>
    <row r="11" spans="2:25" ht="14.1" customHeight="1" x14ac:dyDescent="0.15">
      <c r="B11" s="601"/>
      <c r="C11" s="608">
        <v>23</v>
      </c>
      <c r="D11" s="416"/>
      <c r="E11" s="601"/>
      <c r="F11" s="609"/>
      <c r="G11" s="416"/>
      <c r="H11" s="609"/>
      <c r="I11" s="601"/>
      <c r="J11" s="609"/>
      <c r="K11" s="416"/>
      <c r="L11" s="609"/>
      <c r="M11" s="601"/>
      <c r="N11" s="609"/>
      <c r="O11" s="416"/>
      <c r="P11" s="609"/>
      <c r="Q11" s="601"/>
      <c r="R11" s="609"/>
      <c r="S11" s="416"/>
      <c r="T11" s="609"/>
      <c r="U11" s="601"/>
      <c r="V11" s="609"/>
      <c r="W11" s="416"/>
      <c r="X11" s="609"/>
      <c r="Y11" s="371"/>
    </row>
    <row r="12" spans="2:25" ht="14.1" customHeight="1" x14ac:dyDescent="0.15">
      <c r="B12" s="437" t="s">
        <v>183</v>
      </c>
      <c r="C12" s="412">
        <v>12</v>
      </c>
      <c r="D12" s="328"/>
      <c r="E12" s="435">
        <v>2100</v>
      </c>
      <c r="F12" s="607">
        <v>2625</v>
      </c>
      <c r="G12" s="371">
        <v>2391</v>
      </c>
      <c r="H12" s="607">
        <v>24158</v>
      </c>
      <c r="I12" s="435">
        <v>1575</v>
      </c>
      <c r="J12" s="607">
        <v>1890</v>
      </c>
      <c r="K12" s="371">
        <v>1730</v>
      </c>
      <c r="L12" s="607">
        <v>11649</v>
      </c>
      <c r="M12" s="435">
        <v>1050</v>
      </c>
      <c r="N12" s="607">
        <v>1365</v>
      </c>
      <c r="O12" s="371">
        <v>1179</v>
      </c>
      <c r="P12" s="607">
        <v>7789</v>
      </c>
      <c r="Q12" s="435">
        <v>3885</v>
      </c>
      <c r="R12" s="607">
        <v>4515</v>
      </c>
      <c r="S12" s="371">
        <v>4188</v>
      </c>
      <c r="T12" s="607">
        <v>3260</v>
      </c>
      <c r="U12" s="435">
        <v>3465</v>
      </c>
      <c r="V12" s="607">
        <v>4107</v>
      </c>
      <c r="W12" s="371">
        <v>3779</v>
      </c>
      <c r="X12" s="607">
        <v>12672</v>
      </c>
      <c r="Y12" s="371"/>
    </row>
    <row r="13" spans="2:25" ht="14.1" customHeight="1" x14ac:dyDescent="0.15">
      <c r="B13" s="437" t="s">
        <v>99</v>
      </c>
      <c r="C13" s="412">
        <v>1</v>
      </c>
      <c r="D13" s="328" t="s">
        <v>2</v>
      </c>
      <c r="E13" s="435">
        <v>2100</v>
      </c>
      <c r="F13" s="607">
        <v>2625</v>
      </c>
      <c r="G13" s="371">
        <v>2375</v>
      </c>
      <c r="H13" s="607">
        <v>9678</v>
      </c>
      <c r="I13" s="435">
        <v>1628</v>
      </c>
      <c r="J13" s="607">
        <v>1838</v>
      </c>
      <c r="K13" s="371">
        <v>1710</v>
      </c>
      <c r="L13" s="607">
        <v>7763</v>
      </c>
      <c r="M13" s="435">
        <v>1155</v>
      </c>
      <c r="N13" s="607">
        <v>1418</v>
      </c>
      <c r="O13" s="371">
        <v>1255</v>
      </c>
      <c r="P13" s="607">
        <v>5206</v>
      </c>
      <c r="Q13" s="435">
        <v>3885</v>
      </c>
      <c r="R13" s="607">
        <v>4515</v>
      </c>
      <c r="S13" s="371">
        <v>4140</v>
      </c>
      <c r="T13" s="607">
        <v>2332</v>
      </c>
      <c r="U13" s="435">
        <v>3570</v>
      </c>
      <c r="V13" s="607">
        <v>3990</v>
      </c>
      <c r="W13" s="371">
        <v>3782</v>
      </c>
      <c r="X13" s="607">
        <v>4849</v>
      </c>
      <c r="Y13" s="371"/>
    </row>
    <row r="14" spans="2:25" ht="14.1" customHeight="1" x14ac:dyDescent="0.15">
      <c r="B14" s="437"/>
      <c r="C14" s="412">
        <v>2</v>
      </c>
      <c r="D14" s="328"/>
      <c r="E14" s="435">
        <v>1995</v>
      </c>
      <c r="F14" s="607">
        <v>2415</v>
      </c>
      <c r="G14" s="371">
        <v>2211</v>
      </c>
      <c r="H14" s="607">
        <v>10854</v>
      </c>
      <c r="I14" s="435">
        <v>1628</v>
      </c>
      <c r="J14" s="607">
        <v>1850</v>
      </c>
      <c r="K14" s="371">
        <v>1713</v>
      </c>
      <c r="L14" s="607">
        <v>8153</v>
      </c>
      <c r="M14" s="435">
        <v>1155</v>
      </c>
      <c r="N14" s="607">
        <v>1470</v>
      </c>
      <c r="O14" s="371">
        <v>1262</v>
      </c>
      <c r="P14" s="607">
        <v>5369</v>
      </c>
      <c r="Q14" s="435">
        <v>3885</v>
      </c>
      <c r="R14" s="607">
        <v>4463</v>
      </c>
      <c r="S14" s="371">
        <v>4083</v>
      </c>
      <c r="T14" s="607">
        <v>2953</v>
      </c>
      <c r="U14" s="435">
        <v>3465</v>
      </c>
      <c r="V14" s="607">
        <v>3990</v>
      </c>
      <c r="W14" s="371">
        <v>3761</v>
      </c>
      <c r="X14" s="607">
        <v>6192</v>
      </c>
      <c r="Y14" s="371"/>
    </row>
    <row r="15" spans="2:25" ht="14.1" customHeight="1" x14ac:dyDescent="0.15">
      <c r="B15" s="437"/>
      <c r="C15" s="412">
        <v>3</v>
      </c>
      <c r="D15" s="328"/>
      <c r="E15" s="435">
        <v>1890</v>
      </c>
      <c r="F15" s="607">
        <v>2258</v>
      </c>
      <c r="G15" s="371">
        <v>2059</v>
      </c>
      <c r="H15" s="607">
        <v>13758</v>
      </c>
      <c r="I15" s="435">
        <v>1575</v>
      </c>
      <c r="J15" s="607">
        <v>1785</v>
      </c>
      <c r="K15" s="371">
        <v>1681</v>
      </c>
      <c r="L15" s="607">
        <v>7335</v>
      </c>
      <c r="M15" s="435">
        <v>1155</v>
      </c>
      <c r="N15" s="607">
        <v>1470</v>
      </c>
      <c r="O15" s="371">
        <v>1313</v>
      </c>
      <c r="P15" s="607">
        <v>6151</v>
      </c>
      <c r="Q15" s="435">
        <v>3885</v>
      </c>
      <c r="R15" s="607">
        <v>4463</v>
      </c>
      <c r="S15" s="371">
        <v>4080</v>
      </c>
      <c r="T15" s="607">
        <v>3266</v>
      </c>
      <c r="U15" s="435">
        <v>3360</v>
      </c>
      <c r="V15" s="607">
        <v>3885</v>
      </c>
      <c r="W15" s="371">
        <v>3648</v>
      </c>
      <c r="X15" s="607">
        <v>5211</v>
      </c>
      <c r="Y15" s="371"/>
    </row>
    <row r="16" spans="2:25" ht="14.1" customHeight="1" x14ac:dyDescent="0.15">
      <c r="B16" s="437"/>
      <c r="C16" s="412">
        <v>4</v>
      </c>
      <c r="D16" s="328"/>
      <c r="E16" s="435">
        <v>1890</v>
      </c>
      <c r="F16" s="607">
        <v>2258</v>
      </c>
      <c r="G16" s="371">
        <v>2042</v>
      </c>
      <c r="H16" s="607">
        <v>11659</v>
      </c>
      <c r="I16" s="435">
        <v>1575</v>
      </c>
      <c r="J16" s="607">
        <v>1785</v>
      </c>
      <c r="K16" s="371">
        <v>1675</v>
      </c>
      <c r="L16" s="607">
        <v>6910</v>
      </c>
      <c r="M16" s="435">
        <v>1260</v>
      </c>
      <c r="N16" s="607">
        <v>1470</v>
      </c>
      <c r="O16" s="371">
        <v>1347</v>
      </c>
      <c r="P16" s="607">
        <v>4659</v>
      </c>
      <c r="Q16" s="435">
        <v>3990</v>
      </c>
      <c r="R16" s="607">
        <v>4463</v>
      </c>
      <c r="S16" s="371">
        <v>4103</v>
      </c>
      <c r="T16" s="607">
        <v>3298</v>
      </c>
      <c r="U16" s="435">
        <v>3360</v>
      </c>
      <c r="V16" s="607">
        <v>3990</v>
      </c>
      <c r="W16" s="371">
        <v>3650</v>
      </c>
      <c r="X16" s="607">
        <v>6448</v>
      </c>
      <c r="Y16" s="371"/>
    </row>
    <row r="17" spans="2:25" ht="14.1" customHeight="1" x14ac:dyDescent="0.15">
      <c r="B17" s="437"/>
      <c r="C17" s="412">
        <v>5</v>
      </c>
      <c r="D17" s="328"/>
      <c r="E17" s="435">
        <v>1890</v>
      </c>
      <c r="F17" s="607">
        <v>2205</v>
      </c>
      <c r="G17" s="371">
        <v>2041</v>
      </c>
      <c r="H17" s="607">
        <v>19176</v>
      </c>
      <c r="I17" s="435">
        <v>1575</v>
      </c>
      <c r="J17" s="607">
        <v>1890</v>
      </c>
      <c r="K17" s="371">
        <v>1696</v>
      </c>
      <c r="L17" s="607">
        <v>10496</v>
      </c>
      <c r="M17" s="435">
        <v>1313</v>
      </c>
      <c r="N17" s="607">
        <v>1575</v>
      </c>
      <c r="O17" s="371">
        <v>1400</v>
      </c>
      <c r="P17" s="607">
        <v>6979</v>
      </c>
      <c r="Q17" s="435">
        <v>4095</v>
      </c>
      <c r="R17" s="607">
        <v>4620</v>
      </c>
      <c r="S17" s="371">
        <v>4351</v>
      </c>
      <c r="T17" s="607">
        <v>3587</v>
      </c>
      <c r="U17" s="435">
        <v>3465</v>
      </c>
      <c r="V17" s="607">
        <v>4095</v>
      </c>
      <c r="W17" s="371">
        <v>3795</v>
      </c>
      <c r="X17" s="607">
        <v>7476</v>
      </c>
      <c r="Y17" s="371"/>
    </row>
    <row r="18" spans="2:25" ht="14.1" customHeight="1" x14ac:dyDescent="0.15">
      <c r="B18" s="437"/>
      <c r="C18" s="412">
        <v>6</v>
      </c>
      <c r="D18" s="328"/>
      <c r="E18" s="435">
        <v>1785</v>
      </c>
      <c r="F18" s="607">
        <v>2100</v>
      </c>
      <c r="G18" s="371">
        <v>1951</v>
      </c>
      <c r="H18" s="607">
        <v>10344</v>
      </c>
      <c r="I18" s="435">
        <v>1575</v>
      </c>
      <c r="J18" s="607">
        <v>1838</v>
      </c>
      <c r="K18" s="371">
        <v>1679</v>
      </c>
      <c r="L18" s="607">
        <v>7671</v>
      </c>
      <c r="M18" s="435">
        <v>1313</v>
      </c>
      <c r="N18" s="607">
        <v>1554</v>
      </c>
      <c r="O18" s="371">
        <v>1379</v>
      </c>
      <c r="P18" s="607">
        <v>4985</v>
      </c>
      <c r="Q18" s="435">
        <v>4200</v>
      </c>
      <c r="R18" s="607">
        <v>4725</v>
      </c>
      <c r="S18" s="371">
        <v>4446</v>
      </c>
      <c r="T18" s="607">
        <v>1760</v>
      </c>
      <c r="U18" s="435">
        <v>3465</v>
      </c>
      <c r="V18" s="607">
        <v>4107</v>
      </c>
      <c r="W18" s="371">
        <v>3761</v>
      </c>
      <c r="X18" s="607">
        <v>4850</v>
      </c>
      <c r="Y18" s="371"/>
    </row>
    <row r="19" spans="2:25" ht="14.1" customHeight="1" x14ac:dyDescent="0.15">
      <c r="B19" s="437"/>
      <c r="C19" s="412">
        <v>7</v>
      </c>
      <c r="D19" s="328"/>
      <c r="E19" s="435">
        <v>1785</v>
      </c>
      <c r="F19" s="607">
        <v>2100</v>
      </c>
      <c r="G19" s="371">
        <v>1951</v>
      </c>
      <c r="H19" s="607">
        <v>8973</v>
      </c>
      <c r="I19" s="435">
        <v>1523</v>
      </c>
      <c r="J19" s="607">
        <v>1785</v>
      </c>
      <c r="K19" s="371">
        <v>1653</v>
      </c>
      <c r="L19" s="607">
        <v>6704</v>
      </c>
      <c r="M19" s="435">
        <v>1260</v>
      </c>
      <c r="N19" s="607">
        <v>1470</v>
      </c>
      <c r="O19" s="371">
        <v>1364</v>
      </c>
      <c r="P19" s="607">
        <v>4200</v>
      </c>
      <c r="Q19" s="435">
        <v>4200</v>
      </c>
      <c r="R19" s="607">
        <v>4725</v>
      </c>
      <c r="S19" s="371">
        <v>4469</v>
      </c>
      <c r="T19" s="607">
        <v>1665</v>
      </c>
      <c r="U19" s="435">
        <v>3413</v>
      </c>
      <c r="V19" s="607">
        <v>3843</v>
      </c>
      <c r="W19" s="371">
        <v>3676</v>
      </c>
      <c r="X19" s="607">
        <v>5092</v>
      </c>
      <c r="Y19" s="371"/>
    </row>
    <row r="20" spans="2:25" ht="14.1" customHeight="1" x14ac:dyDescent="0.15">
      <c r="B20" s="437"/>
      <c r="C20" s="412">
        <v>8</v>
      </c>
      <c r="D20" s="328"/>
      <c r="E20" s="435">
        <v>1890</v>
      </c>
      <c r="F20" s="607">
        <v>2205</v>
      </c>
      <c r="G20" s="371">
        <v>2031</v>
      </c>
      <c r="H20" s="607">
        <v>17567</v>
      </c>
      <c r="I20" s="435">
        <v>1523</v>
      </c>
      <c r="J20" s="607">
        <v>1838</v>
      </c>
      <c r="K20" s="371">
        <v>1672</v>
      </c>
      <c r="L20" s="607">
        <v>9365</v>
      </c>
      <c r="M20" s="435">
        <v>1313</v>
      </c>
      <c r="N20" s="607">
        <v>1523</v>
      </c>
      <c r="O20" s="371">
        <v>1371</v>
      </c>
      <c r="P20" s="607">
        <v>6995</v>
      </c>
      <c r="Q20" s="435">
        <v>4095</v>
      </c>
      <c r="R20" s="607">
        <v>4725</v>
      </c>
      <c r="S20" s="371">
        <v>4437</v>
      </c>
      <c r="T20" s="607">
        <v>2544</v>
      </c>
      <c r="U20" s="435">
        <v>3518</v>
      </c>
      <c r="V20" s="607">
        <v>3990</v>
      </c>
      <c r="W20" s="371">
        <v>3770</v>
      </c>
      <c r="X20" s="607">
        <v>7204</v>
      </c>
      <c r="Y20" s="371"/>
    </row>
    <row r="21" spans="2:25" ht="14.1" customHeight="1" x14ac:dyDescent="0.15">
      <c r="B21" s="437"/>
      <c r="C21" s="412">
        <v>9</v>
      </c>
      <c r="D21" s="320"/>
      <c r="E21" s="435">
        <v>1890</v>
      </c>
      <c r="F21" s="435">
        <v>2310</v>
      </c>
      <c r="G21" s="435">
        <v>2103.4387959030728</v>
      </c>
      <c r="H21" s="435">
        <v>10461.6</v>
      </c>
      <c r="I21" s="435">
        <v>1575</v>
      </c>
      <c r="J21" s="435">
        <v>1890</v>
      </c>
      <c r="K21" s="435">
        <v>1723.3448645242595</v>
      </c>
      <c r="L21" s="435">
        <v>7637.3</v>
      </c>
      <c r="M21" s="435">
        <v>1260</v>
      </c>
      <c r="N21" s="435">
        <v>1417.5</v>
      </c>
      <c r="O21" s="435">
        <v>1357.5055617352612</v>
      </c>
      <c r="P21" s="435">
        <v>4344.8999999999996</v>
      </c>
      <c r="Q21" s="435">
        <v>4095</v>
      </c>
      <c r="R21" s="435">
        <v>4725</v>
      </c>
      <c r="S21" s="435">
        <v>4404.6195652173919</v>
      </c>
      <c r="T21" s="435">
        <v>2438</v>
      </c>
      <c r="U21" s="435">
        <v>3465</v>
      </c>
      <c r="V21" s="435">
        <v>3990</v>
      </c>
      <c r="W21" s="435">
        <v>3702.0776788173721</v>
      </c>
      <c r="X21" s="607">
        <v>5003.5</v>
      </c>
      <c r="Y21" s="371"/>
    </row>
    <row r="22" spans="2:25" ht="14.1" customHeight="1" x14ac:dyDescent="0.15">
      <c r="B22" s="437"/>
      <c r="C22" s="412">
        <v>10</v>
      </c>
      <c r="D22" s="328"/>
      <c r="E22" s="607">
        <v>2129.9250000000002</v>
      </c>
      <c r="F22" s="607">
        <v>2520</v>
      </c>
      <c r="G22" s="607">
        <v>2314.9186308456051</v>
      </c>
      <c r="H22" s="607">
        <v>11937.2</v>
      </c>
      <c r="I22" s="607">
        <v>1680</v>
      </c>
      <c r="J22" s="607">
        <v>1995</v>
      </c>
      <c r="K22" s="607">
        <v>1804.030176546901</v>
      </c>
      <c r="L22" s="607">
        <v>9167.9</v>
      </c>
      <c r="M22" s="607">
        <v>1260</v>
      </c>
      <c r="N22" s="607">
        <v>1449</v>
      </c>
      <c r="O22" s="607">
        <v>1338.4243281471004</v>
      </c>
      <c r="P22" s="607">
        <v>4640.7999999999993</v>
      </c>
      <c r="Q22" s="607">
        <v>4200</v>
      </c>
      <c r="R22" s="607">
        <v>4830</v>
      </c>
      <c r="S22" s="607">
        <v>4462.0102629890962</v>
      </c>
      <c r="T22" s="607">
        <v>1977.5</v>
      </c>
      <c r="U22" s="607">
        <v>3465</v>
      </c>
      <c r="V22" s="607">
        <v>3990</v>
      </c>
      <c r="W22" s="607">
        <v>3692.3501700340075</v>
      </c>
      <c r="X22" s="607">
        <v>7038</v>
      </c>
      <c r="Y22" s="371"/>
    </row>
    <row r="23" spans="2:25" ht="14.1" customHeight="1" x14ac:dyDescent="0.15">
      <c r="B23" s="437"/>
      <c r="C23" s="412">
        <v>11</v>
      </c>
      <c r="D23" s="328"/>
      <c r="E23" s="607">
        <v>2247</v>
      </c>
      <c r="F23" s="607">
        <v>2625</v>
      </c>
      <c r="G23" s="607">
        <v>2448.6929835611268</v>
      </c>
      <c r="H23" s="607">
        <v>9932.2000000000007</v>
      </c>
      <c r="I23" s="607">
        <v>1732.5</v>
      </c>
      <c r="J23" s="607">
        <v>2047.5</v>
      </c>
      <c r="K23" s="607">
        <v>1841.6560022650062</v>
      </c>
      <c r="L23" s="607">
        <v>7639.1</v>
      </c>
      <c r="M23" s="607">
        <v>1260</v>
      </c>
      <c r="N23" s="607">
        <v>1470</v>
      </c>
      <c r="O23" s="607">
        <v>1311.6831881223329</v>
      </c>
      <c r="P23" s="607">
        <v>4136.7</v>
      </c>
      <c r="Q23" s="607">
        <v>4357.5</v>
      </c>
      <c r="R23" s="607">
        <v>4830</v>
      </c>
      <c r="S23" s="607">
        <v>4588.5766882183916</v>
      </c>
      <c r="T23" s="607">
        <v>1973.1</v>
      </c>
      <c r="U23" s="607">
        <v>3570</v>
      </c>
      <c r="V23" s="607">
        <v>3990</v>
      </c>
      <c r="W23" s="607">
        <v>3774.762786822203</v>
      </c>
      <c r="X23" s="612">
        <v>5587.7000000000007</v>
      </c>
      <c r="Y23" s="371"/>
    </row>
    <row r="24" spans="2:25" ht="14.1" customHeight="1" x14ac:dyDescent="0.15">
      <c r="B24" s="341"/>
      <c r="C24" s="345">
        <v>12</v>
      </c>
      <c r="D24" s="342"/>
      <c r="E24" s="609">
        <v>2415</v>
      </c>
      <c r="F24" s="609">
        <v>2887.5</v>
      </c>
      <c r="G24" s="609">
        <v>2643.6736465880608</v>
      </c>
      <c r="H24" s="609">
        <v>14913</v>
      </c>
      <c r="I24" s="609">
        <v>1785</v>
      </c>
      <c r="J24" s="416">
        <v>2205</v>
      </c>
      <c r="K24" s="614">
        <v>1939.8791670557475</v>
      </c>
      <c r="L24" s="609">
        <v>9454</v>
      </c>
      <c r="M24" s="609">
        <v>1260</v>
      </c>
      <c r="N24" s="609">
        <v>1522.5</v>
      </c>
      <c r="O24" s="609">
        <v>1322.1742400623539</v>
      </c>
      <c r="P24" s="609">
        <v>5071</v>
      </c>
      <c r="Q24" s="609">
        <v>4410</v>
      </c>
      <c r="R24" s="609">
        <v>5040</v>
      </c>
      <c r="S24" s="609">
        <v>4752.0355168601436</v>
      </c>
      <c r="T24" s="416">
        <v>2376</v>
      </c>
      <c r="U24" s="614">
        <v>3675</v>
      </c>
      <c r="V24" s="609">
        <v>4156.0050000000001</v>
      </c>
      <c r="W24" s="609">
        <v>3948.5362128624274</v>
      </c>
      <c r="X24" s="614">
        <v>7151</v>
      </c>
      <c r="Y24" s="371"/>
    </row>
    <row r="25" spans="2:25" x14ac:dyDescent="0.15">
      <c r="B25" s="560"/>
      <c r="C25" s="431"/>
      <c r="D25" s="561"/>
      <c r="E25" s="435"/>
      <c r="F25" s="607"/>
      <c r="G25" s="371"/>
      <c r="H25" s="607"/>
      <c r="I25" s="435"/>
      <c r="J25" s="607"/>
      <c r="K25" s="371"/>
      <c r="L25" s="607"/>
      <c r="M25" s="435"/>
      <c r="N25" s="607"/>
      <c r="O25" s="371"/>
      <c r="P25" s="607"/>
      <c r="Q25" s="435"/>
      <c r="R25" s="607"/>
      <c r="S25" s="371"/>
      <c r="T25" s="607"/>
      <c r="U25" s="435"/>
      <c r="V25" s="607"/>
      <c r="W25" s="371"/>
      <c r="X25" s="607"/>
      <c r="Y25" s="371"/>
    </row>
    <row r="26" spans="2:25" x14ac:dyDescent="0.15">
      <c r="B26" s="560"/>
      <c r="C26" s="431"/>
      <c r="D26" s="561"/>
      <c r="E26" s="435"/>
      <c r="F26" s="607"/>
      <c r="G26" s="371"/>
      <c r="H26" s="607"/>
      <c r="I26" s="435"/>
      <c r="J26" s="607"/>
      <c r="K26" s="371"/>
      <c r="L26" s="607"/>
      <c r="M26" s="435"/>
      <c r="N26" s="607"/>
      <c r="O26" s="371"/>
      <c r="P26" s="607"/>
      <c r="Q26" s="435"/>
      <c r="R26" s="607"/>
      <c r="S26" s="371"/>
      <c r="T26" s="607"/>
      <c r="U26" s="435"/>
      <c r="V26" s="607"/>
      <c r="W26" s="371"/>
      <c r="X26" s="607"/>
      <c r="Y26" s="371"/>
    </row>
    <row r="27" spans="2:25" x14ac:dyDescent="0.15">
      <c r="B27" s="599" t="s">
        <v>151</v>
      </c>
      <c r="C27" s="431"/>
      <c r="D27" s="561"/>
      <c r="E27" s="435"/>
      <c r="F27" s="607"/>
      <c r="G27" s="371"/>
      <c r="H27" s="607"/>
      <c r="I27" s="435"/>
      <c r="J27" s="607"/>
      <c r="K27" s="371"/>
      <c r="L27" s="607"/>
      <c r="M27" s="435"/>
      <c r="N27" s="607"/>
      <c r="O27" s="371"/>
      <c r="P27" s="607"/>
      <c r="Q27" s="435"/>
      <c r="R27" s="607"/>
      <c r="S27" s="371"/>
      <c r="T27" s="607"/>
      <c r="U27" s="435"/>
      <c r="V27" s="607"/>
      <c r="W27" s="371"/>
      <c r="X27" s="607"/>
      <c r="Y27" s="371"/>
    </row>
    <row r="28" spans="2:25" x14ac:dyDescent="0.15">
      <c r="B28" s="567">
        <v>40511</v>
      </c>
      <c r="C28" s="565"/>
      <c r="D28" s="566">
        <v>40522</v>
      </c>
      <c r="E28" s="435">
        <v>2415</v>
      </c>
      <c r="F28" s="607">
        <v>2730</v>
      </c>
      <c r="G28" s="371">
        <v>2581.9055793991411</v>
      </c>
      <c r="H28" s="607">
        <v>5214.8999999999996</v>
      </c>
      <c r="I28" s="435">
        <v>1785</v>
      </c>
      <c r="J28" s="607">
        <v>1995</v>
      </c>
      <c r="K28" s="371">
        <v>1903.7514551804425</v>
      </c>
      <c r="L28" s="607">
        <v>3675.3</v>
      </c>
      <c r="M28" s="435">
        <v>1260</v>
      </c>
      <c r="N28" s="607">
        <v>1417.5</v>
      </c>
      <c r="O28" s="371">
        <v>1317.0923527324339</v>
      </c>
      <c r="P28" s="607">
        <v>1936.2</v>
      </c>
      <c r="Q28" s="435">
        <v>4410</v>
      </c>
      <c r="R28" s="607">
        <v>5040</v>
      </c>
      <c r="S28" s="371">
        <v>4703.8729838709678</v>
      </c>
      <c r="T28" s="607">
        <v>1000.4</v>
      </c>
      <c r="U28" s="435">
        <v>3675</v>
      </c>
      <c r="V28" s="607">
        <v>4095</v>
      </c>
      <c r="W28" s="371">
        <v>3889.7614064462123</v>
      </c>
      <c r="X28" s="607">
        <v>3048.3</v>
      </c>
      <c r="Y28" s="371"/>
    </row>
    <row r="29" spans="2:25" x14ac:dyDescent="0.15">
      <c r="B29" s="710" t="s">
        <v>152</v>
      </c>
      <c r="C29" s="565"/>
      <c r="D29" s="566"/>
      <c r="E29" s="435"/>
      <c r="F29" s="607"/>
      <c r="G29" s="371"/>
      <c r="H29" s="607"/>
      <c r="I29" s="435"/>
      <c r="J29" s="607"/>
      <c r="K29" s="371"/>
      <c r="L29" s="607"/>
      <c r="M29" s="435"/>
      <c r="N29" s="607"/>
      <c r="O29" s="371"/>
      <c r="P29" s="607"/>
      <c r="Q29" s="435"/>
      <c r="R29" s="607"/>
      <c r="S29" s="371"/>
      <c r="T29" s="607"/>
      <c r="U29" s="435"/>
      <c r="V29" s="607"/>
      <c r="W29" s="371"/>
      <c r="X29" s="607"/>
      <c r="Y29" s="371"/>
    </row>
    <row r="30" spans="2:25" x14ac:dyDescent="0.15">
      <c r="B30" s="567"/>
      <c r="C30" s="565"/>
      <c r="D30" s="566"/>
      <c r="E30" s="435"/>
      <c r="F30" s="607"/>
      <c r="G30" s="371"/>
      <c r="H30" s="607"/>
      <c r="I30" s="435"/>
      <c r="J30" s="607"/>
      <c r="K30" s="371"/>
      <c r="L30" s="607"/>
      <c r="M30" s="435"/>
      <c r="N30" s="607"/>
      <c r="O30" s="371"/>
      <c r="P30" s="607"/>
      <c r="Q30" s="435"/>
      <c r="R30" s="607"/>
      <c r="S30" s="371"/>
      <c r="T30" s="607"/>
      <c r="U30" s="435"/>
      <c r="V30" s="607"/>
      <c r="W30" s="371"/>
      <c r="X30" s="607"/>
      <c r="Y30" s="371"/>
    </row>
    <row r="31" spans="2:25" x14ac:dyDescent="0.15">
      <c r="B31" s="710" t="s">
        <v>153</v>
      </c>
      <c r="C31" s="565"/>
      <c r="D31" s="566"/>
      <c r="E31" s="435"/>
      <c r="F31" s="607"/>
      <c r="G31" s="371"/>
      <c r="H31" s="607"/>
      <c r="I31" s="435"/>
      <c r="J31" s="607"/>
      <c r="K31" s="371"/>
      <c r="L31" s="607"/>
      <c r="M31" s="435"/>
      <c r="N31" s="607"/>
      <c r="O31" s="371"/>
      <c r="P31" s="607"/>
      <c r="Q31" s="435"/>
      <c r="R31" s="607"/>
      <c r="S31" s="371"/>
      <c r="T31" s="607"/>
      <c r="U31" s="435"/>
      <c r="V31" s="607"/>
      <c r="W31" s="371"/>
      <c r="X31" s="607"/>
      <c r="Y31" s="371"/>
    </row>
    <row r="32" spans="2:25" x14ac:dyDescent="0.15">
      <c r="B32" s="567">
        <v>40525</v>
      </c>
      <c r="C32" s="565"/>
      <c r="D32" s="566">
        <v>40536</v>
      </c>
      <c r="E32" s="435">
        <v>2520</v>
      </c>
      <c r="F32" s="607">
        <v>2887.5</v>
      </c>
      <c r="G32" s="371">
        <v>2699.6092315664787</v>
      </c>
      <c r="H32" s="607">
        <v>6640.8</v>
      </c>
      <c r="I32" s="435">
        <v>1785</v>
      </c>
      <c r="J32" s="607">
        <v>2205</v>
      </c>
      <c r="K32" s="371">
        <v>1973.398919891989</v>
      </c>
      <c r="L32" s="607">
        <v>4320.7</v>
      </c>
      <c r="M32" s="435">
        <v>1260</v>
      </c>
      <c r="N32" s="607">
        <v>1522.5</v>
      </c>
      <c r="O32" s="371">
        <v>1326.155546288574</v>
      </c>
      <c r="P32" s="607">
        <v>2329.1999999999998</v>
      </c>
      <c r="Q32" s="435">
        <v>4567.5</v>
      </c>
      <c r="R32" s="607">
        <v>5040</v>
      </c>
      <c r="S32" s="371">
        <v>4822.5194053563337</v>
      </c>
      <c r="T32" s="607">
        <v>1131</v>
      </c>
      <c r="U32" s="435">
        <v>3780</v>
      </c>
      <c r="V32" s="607">
        <v>4156.0050000000001</v>
      </c>
      <c r="W32" s="371">
        <v>3992.4381448671188</v>
      </c>
      <c r="X32" s="607">
        <v>3298.6</v>
      </c>
      <c r="Y32" s="371"/>
    </row>
    <row r="33" spans="2:25" x14ac:dyDescent="0.15">
      <c r="B33" s="710" t="s">
        <v>154</v>
      </c>
      <c r="C33" s="565"/>
      <c r="D33" s="566"/>
      <c r="E33" s="435"/>
      <c r="F33" s="607"/>
      <c r="G33" s="371"/>
      <c r="H33" s="607"/>
      <c r="I33" s="435"/>
      <c r="J33" s="607"/>
      <c r="K33" s="371"/>
      <c r="L33" s="607"/>
      <c r="M33" s="435"/>
      <c r="N33" s="607"/>
      <c r="O33" s="371"/>
      <c r="P33" s="607"/>
      <c r="Q33" s="435"/>
      <c r="R33" s="607"/>
      <c r="S33" s="371"/>
      <c r="T33" s="607"/>
      <c r="U33" s="435"/>
      <c r="V33" s="607"/>
      <c r="W33" s="371"/>
      <c r="X33" s="607"/>
      <c r="Y33" s="371"/>
    </row>
    <row r="34" spans="2:25" ht="12" customHeight="1" x14ac:dyDescent="0.15">
      <c r="B34" s="567"/>
      <c r="C34" s="565"/>
      <c r="D34" s="566">
        <v>40906</v>
      </c>
      <c r="E34" s="435"/>
      <c r="F34" s="607"/>
      <c r="G34" s="371"/>
      <c r="H34" s="607">
        <v>3057</v>
      </c>
      <c r="I34" s="435"/>
      <c r="J34" s="607"/>
      <c r="K34" s="371"/>
      <c r="L34" s="607">
        <v>1458</v>
      </c>
      <c r="M34" s="435"/>
      <c r="N34" s="607"/>
      <c r="O34" s="371"/>
      <c r="P34" s="607">
        <v>806</v>
      </c>
      <c r="Q34" s="435"/>
      <c r="R34" s="607"/>
      <c r="S34" s="371"/>
      <c r="T34" s="607">
        <v>245</v>
      </c>
      <c r="U34" s="435"/>
      <c r="V34" s="607"/>
      <c r="W34" s="371"/>
      <c r="X34" s="607">
        <v>804</v>
      </c>
      <c r="Y34" s="371"/>
    </row>
    <row r="35" spans="2:25" ht="12" customHeight="1" x14ac:dyDescent="0.15">
      <c r="B35" s="710" t="s">
        <v>155</v>
      </c>
      <c r="C35" s="565"/>
      <c r="D35" s="566"/>
      <c r="E35" s="435"/>
      <c r="F35" s="607"/>
      <c r="G35" s="371"/>
      <c r="H35" s="607"/>
      <c r="I35" s="435"/>
      <c r="J35" s="607"/>
      <c r="K35" s="371"/>
      <c r="L35" s="607"/>
      <c r="M35" s="435"/>
      <c r="N35" s="607"/>
      <c r="O35" s="371"/>
      <c r="P35" s="607"/>
      <c r="Q35" s="435"/>
      <c r="R35" s="607"/>
      <c r="S35" s="371"/>
      <c r="T35" s="607"/>
      <c r="U35" s="435"/>
      <c r="V35" s="607"/>
      <c r="W35" s="371"/>
      <c r="X35" s="607"/>
      <c r="Y35" s="371"/>
    </row>
    <row r="36" spans="2:25" ht="12" customHeight="1" x14ac:dyDescent="0.15">
      <c r="B36" s="711"/>
      <c r="C36" s="573"/>
      <c r="D36" s="574"/>
      <c r="E36" s="601"/>
      <c r="F36" s="609"/>
      <c r="G36" s="416"/>
      <c r="H36" s="609"/>
      <c r="I36" s="601"/>
      <c r="J36" s="609"/>
      <c r="K36" s="416"/>
      <c r="L36" s="609"/>
      <c r="M36" s="601"/>
      <c r="N36" s="609"/>
      <c r="O36" s="416"/>
      <c r="P36" s="609"/>
      <c r="Q36" s="601"/>
      <c r="R36" s="609"/>
      <c r="S36" s="416"/>
      <c r="T36" s="609"/>
      <c r="U36" s="601"/>
      <c r="V36" s="609"/>
      <c r="W36" s="416"/>
      <c r="X36" s="609"/>
      <c r="Y36" s="371"/>
    </row>
    <row r="37" spans="2:25" ht="6" customHeight="1" x14ac:dyDescent="0.15">
      <c r="B37" s="430"/>
      <c r="C37" s="431"/>
      <c r="D37" s="43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</row>
    <row r="38" spans="2:25" ht="12.75" customHeight="1" x14ac:dyDescent="0.15">
      <c r="B38" s="373" t="s">
        <v>135</v>
      </c>
      <c r="C38" s="414" t="s">
        <v>467</v>
      </c>
      <c r="Y38" s="371"/>
    </row>
    <row r="39" spans="2:25" ht="12.75" customHeight="1" x14ac:dyDescent="0.15">
      <c r="B39" s="374" t="s">
        <v>1</v>
      </c>
      <c r="C39" s="414" t="s">
        <v>137</v>
      </c>
    </row>
    <row r="40" spans="2:25" x14ac:dyDescent="0.15">
      <c r="B40" s="374"/>
    </row>
    <row r="41" spans="2:25" x14ac:dyDescent="0.15">
      <c r="B41" s="374"/>
    </row>
  </sheetData>
  <phoneticPr fontId="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B3:X41"/>
  <sheetViews>
    <sheetView zoomScale="75" zoomScaleNormal="75" workbookViewId="0"/>
  </sheetViews>
  <sheetFormatPr defaultColWidth="7.5" defaultRowHeight="12" x14ac:dyDescent="0.15"/>
  <cols>
    <col min="1" max="1" width="0.75" style="414" customWidth="1"/>
    <col min="2" max="2" width="5.875" style="414" customWidth="1"/>
    <col min="3" max="3" width="3.5" style="414" customWidth="1"/>
    <col min="4" max="4" width="5.25" style="414" customWidth="1"/>
    <col min="5" max="5" width="5.75" style="414" customWidth="1"/>
    <col min="6" max="7" width="5.875" style="414" customWidth="1"/>
    <col min="8" max="8" width="8.125" style="414" customWidth="1"/>
    <col min="9" max="11" width="5.875" style="414" customWidth="1"/>
    <col min="12" max="12" width="8.125" style="414" customWidth="1"/>
    <col min="13" max="15" width="5.875" style="414" customWidth="1"/>
    <col min="16" max="16" width="8.125" style="414" customWidth="1"/>
    <col min="17" max="19" width="5.875" style="414" customWidth="1"/>
    <col min="20" max="20" width="8.125" style="414" customWidth="1"/>
    <col min="21" max="23" width="5.875" style="414" customWidth="1"/>
    <col min="24" max="24" width="8.125" style="414" customWidth="1"/>
    <col min="25" max="16384" width="7.5" style="414"/>
  </cols>
  <sheetData>
    <row r="3" spans="2:24" x14ac:dyDescent="0.15">
      <c r="B3" s="414" t="s">
        <v>466</v>
      </c>
    </row>
    <row r="4" spans="2:24" x14ac:dyDescent="0.15">
      <c r="X4" s="373" t="s">
        <v>117</v>
      </c>
    </row>
    <row r="5" spans="2:24" ht="6" customHeight="1" x14ac:dyDescent="0.15"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</row>
    <row r="6" spans="2:24" x14ac:dyDescent="0.15">
      <c r="B6" s="595"/>
      <c r="C6" s="617" t="s">
        <v>118</v>
      </c>
      <c r="D6" s="618"/>
      <c r="E6" s="712" t="s">
        <v>160</v>
      </c>
      <c r="F6" s="713"/>
      <c r="G6" s="713"/>
      <c r="H6" s="714"/>
      <c r="I6" s="712" t="s">
        <v>161</v>
      </c>
      <c r="J6" s="713"/>
      <c r="K6" s="713"/>
      <c r="L6" s="714"/>
      <c r="M6" s="712" t="s">
        <v>162</v>
      </c>
      <c r="N6" s="713"/>
      <c r="O6" s="713"/>
      <c r="P6" s="714"/>
      <c r="Q6" s="696" t="s">
        <v>165</v>
      </c>
      <c r="R6" s="697"/>
      <c r="S6" s="697"/>
      <c r="T6" s="698"/>
      <c r="U6" s="712" t="s">
        <v>166</v>
      </c>
      <c r="V6" s="713"/>
      <c r="W6" s="713"/>
      <c r="X6" s="714"/>
    </row>
    <row r="7" spans="2:24" x14ac:dyDescent="0.15">
      <c r="B7" s="599" t="s">
        <v>124</v>
      </c>
      <c r="C7" s="430"/>
      <c r="D7" s="600"/>
      <c r="E7" s="707" t="s">
        <v>125</v>
      </c>
      <c r="F7" s="708" t="s">
        <v>126</v>
      </c>
      <c r="G7" s="602" t="s">
        <v>127</v>
      </c>
      <c r="H7" s="708" t="s">
        <v>128</v>
      </c>
      <c r="I7" s="707" t="s">
        <v>125</v>
      </c>
      <c r="J7" s="708" t="s">
        <v>126</v>
      </c>
      <c r="K7" s="602" t="s">
        <v>127</v>
      </c>
      <c r="L7" s="708" t="s">
        <v>128</v>
      </c>
      <c r="M7" s="707" t="s">
        <v>125</v>
      </c>
      <c r="N7" s="708" t="s">
        <v>126</v>
      </c>
      <c r="O7" s="707" t="s">
        <v>127</v>
      </c>
      <c r="P7" s="708" t="s">
        <v>128</v>
      </c>
      <c r="Q7" s="707" t="s">
        <v>125</v>
      </c>
      <c r="R7" s="708" t="s">
        <v>126</v>
      </c>
      <c r="S7" s="602" t="s">
        <v>127</v>
      </c>
      <c r="T7" s="708" t="s">
        <v>128</v>
      </c>
      <c r="U7" s="707" t="s">
        <v>125</v>
      </c>
      <c r="V7" s="708" t="s">
        <v>126</v>
      </c>
      <c r="W7" s="602" t="s">
        <v>127</v>
      </c>
      <c r="X7" s="708" t="s">
        <v>128</v>
      </c>
    </row>
    <row r="8" spans="2:24" x14ac:dyDescent="0.15">
      <c r="B8" s="601"/>
      <c r="C8" s="416"/>
      <c r="D8" s="416"/>
      <c r="E8" s="616"/>
      <c r="F8" s="709"/>
      <c r="G8" s="608" t="s">
        <v>129</v>
      </c>
      <c r="H8" s="709"/>
      <c r="I8" s="616"/>
      <c r="J8" s="709"/>
      <c r="K8" s="608" t="s">
        <v>129</v>
      </c>
      <c r="L8" s="709"/>
      <c r="M8" s="616"/>
      <c r="N8" s="709"/>
      <c r="O8" s="616" t="s">
        <v>129</v>
      </c>
      <c r="P8" s="709"/>
      <c r="Q8" s="616"/>
      <c r="R8" s="709"/>
      <c r="S8" s="608" t="s">
        <v>129</v>
      </c>
      <c r="T8" s="709"/>
      <c r="U8" s="616"/>
      <c r="V8" s="709"/>
      <c r="W8" s="608" t="s">
        <v>129</v>
      </c>
      <c r="X8" s="709"/>
    </row>
    <row r="9" spans="2:24" ht="14.1" customHeight="1" x14ac:dyDescent="0.15">
      <c r="B9" s="595" t="s">
        <v>95</v>
      </c>
      <c r="C9" s="602">
        <v>21</v>
      </c>
      <c r="D9" s="603" t="s">
        <v>96</v>
      </c>
      <c r="E9" s="595">
        <v>893</v>
      </c>
      <c r="F9" s="604">
        <v>1575</v>
      </c>
      <c r="G9" s="605">
        <v>1212</v>
      </c>
      <c r="H9" s="604">
        <v>45368</v>
      </c>
      <c r="I9" s="595">
        <v>1365</v>
      </c>
      <c r="J9" s="604">
        <v>1733</v>
      </c>
      <c r="K9" s="605">
        <v>1512</v>
      </c>
      <c r="L9" s="604">
        <v>32349</v>
      </c>
      <c r="M9" s="595">
        <v>1418</v>
      </c>
      <c r="N9" s="604">
        <v>1733</v>
      </c>
      <c r="O9" s="605">
        <v>1544</v>
      </c>
      <c r="P9" s="604">
        <v>25881</v>
      </c>
      <c r="Q9" s="595">
        <v>1418</v>
      </c>
      <c r="R9" s="604">
        <v>1785</v>
      </c>
      <c r="S9" s="605">
        <v>1586</v>
      </c>
      <c r="T9" s="604">
        <v>16221</v>
      </c>
      <c r="U9" s="595">
        <v>1313</v>
      </c>
      <c r="V9" s="604">
        <v>1628</v>
      </c>
      <c r="W9" s="605">
        <v>1478</v>
      </c>
      <c r="X9" s="604">
        <v>22338</v>
      </c>
    </row>
    <row r="10" spans="2:24" ht="14.1" customHeight="1" x14ac:dyDescent="0.15">
      <c r="B10" s="435"/>
      <c r="C10" s="372">
        <v>22</v>
      </c>
      <c r="D10" s="371"/>
      <c r="E10" s="435"/>
      <c r="F10" s="607"/>
      <c r="G10" s="371"/>
      <c r="H10" s="607"/>
      <c r="I10" s="435"/>
      <c r="J10" s="607"/>
      <c r="K10" s="371"/>
      <c r="L10" s="607"/>
      <c r="M10" s="435"/>
      <c r="N10" s="607"/>
      <c r="O10" s="371"/>
      <c r="P10" s="607"/>
      <c r="Q10" s="435"/>
      <c r="R10" s="607"/>
      <c r="S10" s="371"/>
      <c r="T10" s="607"/>
      <c r="U10" s="435"/>
      <c r="V10" s="607"/>
      <c r="W10" s="371"/>
      <c r="X10" s="607"/>
    </row>
    <row r="11" spans="2:24" ht="14.1" customHeight="1" x14ac:dyDescent="0.15">
      <c r="B11" s="601"/>
      <c r="C11" s="608">
        <v>23</v>
      </c>
      <c r="D11" s="416"/>
      <c r="E11" s="601"/>
      <c r="F11" s="609"/>
      <c r="G11" s="416"/>
      <c r="H11" s="609"/>
      <c r="I11" s="601"/>
      <c r="J11" s="609"/>
      <c r="K11" s="416"/>
      <c r="L11" s="609"/>
      <c r="M11" s="601"/>
      <c r="N11" s="609"/>
      <c r="O11" s="416"/>
      <c r="P11" s="609"/>
      <c r="Q11" s="601"/>
      <c r="R11" s="609"/>
      <c r="S11" s="416"/>
      <c r="T11" s="609"/>
      <c r="U11" s="601"/>
      <c r="V11" s="609"/>
      <c r="W11" s="416"/>
      <c r="X11" s="609"/>
    </row>
    <row r="12" spans="2:24" ht="14.1" customHeight="1" x14ac:dyDescent="0.15">
      <c r="B12" s="437" t="s">
        <v>183</v>
      </c>
      <c r="C12" s="412">
        <v>12</v>
      </c>
      <c r="D12" s="328"/>
      <c r="E12" s="435">
        <v>893</v>
      </c>
      <c r="F12" s="607">
        <v>1155</v>
      </c>
      <c r="G12" s="371">
        <v>1013</v>
      </c>
      <c r="H12" s="607">
        <v>6509</v>
      </c>
      <c r="I12" s="435">
        <v>1365</v>
      </c>
      <c r="J12" s="607">
        <v>1628</v>
      </c>
      <c r="K12" s="371">
        <v>1491</v>
      </c>
      <c r="L12" s="607">
        <v>6734</v>
      </c>
      <c r="M12" s="435">
        <v>1418</v>
      </c>
      <c r="N12" s="607">
        <v>1628</v>
      </c>
      <c r="O12" s="371">
        <v>1518</v>
      </c>
      <c r="P12" s="607">
        <v>3838</v>
      </c>
      <c r="Q12" s="435">
        <v>1418</v>
      </c>
      <c r="R12" s="607">
        <v>1628</v>
      </c>
      <c r="S12" s="371">
        <v>1538</v>
      </c>
      <c r="T12" s="607">
        <v>2711</v>
      </c>
      <c r="U12" s="435">
        <v>1365</v>
      </c>
      <c r="V12" s="607">
        <v>1575</v>
      </c>
      <c r="W12" s="371">
        <v>1472</v>
      </c>
      <c r="X12" s="607">
        <v>4960</v>
      </c>
    </row>
    <row r="13" spans="2:24" ht="14.1" customHeight="1" x14ac:dyDescent="0.15">
      <c r="B13" s="437" t="s">
        <v>99</v>
      </c>
      <c r="C13" s="412">
        <v>1</v>
      </c>
      <c r="D13" s="328" t="s">
        <v>2</v>
      </c>
      <c r="E13" s="435">
        <v>840</v>
      </c>
      <c r="F13" s="607">
        <v>1208</v>
      </c>
      <c r="G13" s="371">
        <v>984</v>
      </c>
      <c r="H13" s="607">
        <v>4371</v>
      </c>
      <c r="I13" s="435">
        <v>1365</v>
      </c>
      <c r="J13" s="607">
        <v>1628</v>
      </c>
      <c r="K13" s="371">
        <v>1478</v>
      </c>
      <c r="L13" s="607">
        <v>3337</v>
      </c>
      <c r="M13" s="435">
        <v>1365</v>
      </c>
      <c r="N13" s="607">
        <v>1680</v>
      </c>
      <c r="O13" s="371">
        <v>1516</v>
      </c>
      <c r="P13" s="607">
        <v>2325</v>
      </c>
      <c r="Q13" s="435">
        <v>1365</v>
      </c>
      <c r="R13" s="607">
        <v>1680</v>
      </c>
      <c r="S13" s="371">
        <v>1532</v>
      </c>
      <c r="T13" s="607">
        <v>1370</v>
      </c>
      <c r="U13" s="435">
        <v>1365</v>
      </c>
      <c r="V13" s="607">
        <v>1575</v>
      </c>
      <c r="W13" s="371">
        <v>1474</v>
      </c>
      <c r="X13" s="607">
        <v>3201</v>
      </c>
    </row>
    <row r="14" spans="2:24" ht="14.1" customHeight="1" x14ac:dyDescent="0.15">
      <c r="B14" s="437"/>
      <c r="C14" s="412">
        <v>2</v>
      </c>
      <c r="D14" s="328"/>
      <c r="E14" s="435">
        <v>840</v>
      </c>
      <c r="F14" s="607">
        <v>1208</v>
      </c>
      <c r="G14" s="371">
        <v>957</v>
      </c>
      <c r="H14" s="607">
        <v>4260</v>
      </c>
      <c r="I14" s="435">
        <v>1365</v>
      </c>
      <c r="J14" s="607">
        <v>1628</v>
      </c>
      <c r="K14" s="371">
        <v>1474</v>
      </c>
      <c r="L14" s="607">
        <v>3471</v>
      </c>
      <c r="M14" s="435">
        <v>1418</v>
      </c>
      <c r="N14" s="607">
        <v>1628</v>
      </c>
      <c r="O14" s="371">
        <v>1486</v>
      </c>
      <c r="P14" s="607">
        <v>2603</v>
      </c>
      <c r="Q14" s="435">
        <v>1418</v>
      </c>
      <c r="R14" s="607">
        <v>1628</v>
      </c>
      <c r="S14" s="371">
        <v>1513</v>
      </c>
      <c r="T14" s="607">
        <v>1426</v>
      </c>
      <c r="U14" s="435">
        <v>1365</v>
      </c>
      <c r="V14" s="607">
        <v>1575</v>
      </c>
      <c r="W14" s="371">
        <v>1461</v>
      </c>
      <c r="X14" s="607">
        <v>2998</v>
      </c>
    </row>
    <row r="15" spans="2:24" ht="14.1" customHeight="1" x14ac:dyDescent="0.15">
      <c r="B15" s="437"/>
      <c r="C15" s="412">
        <v>3</v>
      </c>
      <c r="D15" s="328"/>
      <c r="E15" s="435">
        <v>924</v>
      </c>
      <c r="F15" s="607">
        <v>1208</v>
      </c>
      <c r="G15" s="371">
        <v>1047</v>
      </c>
      <c r="H15" s="607">
        <v>3421</v>
      </c>
      <c r="I15" s="435">
        <v>1365</v>
      </c>
      <c r="J15" s="607">
        <v>1628</v>
      </c>
      <c r="K15" s="371">
        <v>1472</v>
      </c>
      <c r="L15" s="607">
        <v>3651</v>
      </c>
      <c r="M15" s="435">
        <v>1365</v>
      </c>
      <c r="N15" s="607">
        <v>1628</v>
      </c>
      <c r="O15" s="371">
        <v>1484</v>
      </c>
      <c r="P15" s="607">
        <v>2040</v>
      </c>
      <c r="Q15" s="435">
        <v>1365</v>
      </c>
      <c r="R15" s="607">
        <v>1628</v>
      </c>
      <c r="S15" s="371">
        <v>1509</v>
      </c>
      <c r="T15" s="607">
        <v>1514</v>
      </c>
      <c r="U15" s="435">
        <v>1313</v>
      </c>
      <c r="V15" s="607">
        <v>1575</v>
      </c>
      <c r="W15" s="371">
        <v>1457</v>
      </c>
      <c r="X15" s="607">
        <v>2968</v>
      </c>
    </row>
    <row r="16" spans="2:24" ht="14.1" customHeight="1" x14ac:dyDescent="0.15">
      <c r="B16" s="437"/>
      <c r="C16" s="412">
        <v>4</v>
      </c>
      <c r="D16" s="328"/>
      <c r="E16" s="435">
        <v>945</v>
      </c>
      <c r="F16" s="607">
        <v>1281</v>
      </c>
      <c r="G16" s="371">
        <v>1103</v>
      </c>
      <c r="H16" s="607">
        <v>3435</v>
      </c>
      <c r="I16" s="435">
        <v>1365</v>
      </c>
      <c r="J16" s="607">
        <v>1628</v>
      </c>
      <c r="K16" s="371">
        <v>1488</v>
      </c>
      <c r="L16" s="607">
        <v>3549</v>
      </c>
      <c r="M16" s="435">
        <v>1418</v>
      </c>
      <c r="N16" s="607">
        <v>1680</v>
      </c>
      <c r="O16" s="371">
        <v>1507</v>
      </c>
      <c r="P16" s="607">
        <v>2007</v>
      </c>
      <c r="Q16" s="435">
        <v>1418</v>
      </c>
      <c r="R16" s="607">
        <v>1680</v>
      </c>
      <c r="S16" s="371">
        <v>1531</v>
      </c>
      <c r="T16" s="607">
        <v>1337</v>
      </c>
      <c r="U16" s="435">
        <v>1365</v>
      </c>
      <c r="V16" s="607">
        <v>1575</v>
      </c>
      <c r="W16" s="371">
        <v>1458</v>
      </c>
      <c r="X16" s="607">
        <v>2305</v>
      </c>
    </row>
    <row r="17" spans="2:24" ht="14.1" customHeight="1" x14ac:dyDescent="0.15">
      <c r="B17" s="437"/>
      <c r="C17" s="412">
        <v>5</v>
      </c>
      <c r="D17" s="328"/>
      <c r="E17" s="435">
        <v>1176</v>
      </c>
      <c r="F17" s="607">
        <v>1523</v>
      </c>
      <c r="G17" s="371">
        <v>1310</v>
      </c>
      <c r="H17" s="607">
        <v>6036</v>
      </c>
      <c r="I17" s="435">
        <v>1365</v>
      </c>
      <c r="J17" s="607">
        <v>1680</v>
      </c>
      <c r="K17" s="371">
        <v>1520</v>
      </c>
      <c r="L17" s="607">
        <v>4827</v>
      </c>
      <c r="M17" s="435">
        <v>1418</v>
      </c>
      <c r="N17" s="607">
        <v>1680</v>
      </c>
      <c r="O17" s="371">
        <v>1572</v>
      </c>
      <c r="P17" s="607">
        <v>2359</v>
      </c>
      <c r="Q17" s="435">
        <v>1386</v>
      </c>
      <c r="R17" s="607">
        <v>1680</v>
      </c>
      <c r="S17" s="371">
        <v>1580</v>
      </c>
      <c r="T17" s="607">
        <v>1719</v>
      </c>
      <c r="U17" s="435">
        <v>1365</v>
      </c>
      <c r="V17" s="607">
        <v>1575</v>
      </c>
      <c r="W17" s="371">
        <v>1470</v>
      </c>
      <c r="X17" s="607">
        <v>3413</v>
      </c>
    </row>
    <row r="18" spans="2:24" ht="14.1" customHeight="1" x14ac:dyDescent="0.15">
      <c r="B18" s="437"/>
      <c r="C18" s="412">
        <v>6</v>
      </c>
      <c r="D18" s="328"/>
      <c r="E18" s="435">
        <v>1176</v>
      </c>
      <c r="F18" s="607">
        <v>1470</v>
      </c>
      <c r="G18" s="371">
        <v>1278</v>
      </c>
      <c r="H18" s="607">
        <v>3312</v>
      </c>
      <c r="I18" s="435">
        <v>1386</v>
      </c>
      <c r="J18" s="607">
        <v>1575</v>
      </c>
      <c r="K18" s="371">
        <v>1484</v>
      </c>
      <c r="L18" s="607">
        <v>3124</v>
      </c>
      <c r="M18" s="435">
        <v>1418</v>
      </c>
      <c r="N18" s="607">
        <v>1575</v>
      </c>
      <c r="O18" s="371">
        <v>1545</v>
      </c>
      <c r="P18" s="607">
        <v>1639</v>
      </c>
      <c r="Q18" s="435">
        <v>1470</v>
      </c>
      <c r="R18" s="607">
        <v>1575</v>
      </c>
      <c r="S18" s="371">
        <v>1551</v>
      </c>
      <c r="T18" s="607">
        <v>923</v>
      </c>
      <c r="U18" s="435">
        <v>1313</v>
      </c>
      <c r="V18" s="607">
        <v>1523</v>
      </c>
      <c r="W18" s="371">
        <v>1439</v>
      </c>
      <c r="X18" s="607">
        <v>1978</v>
      </c>
    </row>
    <row r="19" spans="2:24" ht="14.1" customHeight="1" x14ac:dyDescent="0.15">
      <c r="B19" s="437"/>
      <c r="C19" s="412">
        <v>7</v>
      </c>
      <c r="D19" s="328"/>
      <c r="E19" s="435">
        <v>1050</v>
      </c>
      <c r="F19" s="607">
        <v>1502</v>
      </c>
      <c r="G19" s="371">
        <v>1231</v>
      </c>
      <c r="H19" s="607">
        <v>3664</v>
      </c>
      <c r="I19" s="435">
        <v>1365</v>
      </c>
      <c r="J19" s="607">
        <v>1575</v>
      </c>
      <c r="K19" s="371">
        <v>1449</v>
      </c>
      <c r="L19" s="607">
        <v>2520</v>
      </c>
      <c r="M19" s="435">
        <v>1365</v>
      </c>
      <c r="N19" s="607">
        <v>1628</v>
      </c>
      <c r="O19" s="371">
        <v>1486</v>
      </c>
      <c r="P19" s="607">
        <v>970</v>
      </c>
      <c r="Q19" s="435">
        <v>1365</v>
      </c>
      <c r="R19" s="607">
        <v>1638</v>
      </c>
      <c r="S19" s="371">
        <v>1496</v>
      </c>
      <c r="T19" s="607">
        <v>1022</v>
      </c>
      <c r="U19" s="435">
        <v>1260</v>
      </c>
      <c r="V19" s="607">
        <v>1470</v>
      </c>
      <c r="W19" s="371">
        <v>1419</v>
      </c>
      <c r="X19" s="607">
        <v>1142</v>
      </c>
    </row>
    <row r="20" spans="2:24" ht="14.1" customHeight="1" x14ac:dyDescent="0.15">
      <c r="B20" s="437"/>
      <c r="C20" s="412">
        <v>8</v>
      </c>
      <c r="D20" s="328"/>
      <c r="E20" s="435">
        <v>1176</v>
      </c>
      <c r="F20" s="607">
        <v>1418</v>
      </c>
      <c r="G20" s="371">
        <v>1269</v>
      </c>
      <c r="H20" s="607">
        <v>4954</v>
      </c>
      <c r="I20" s="435">
        <v>1344</v>
      </c>
      <c r="J20" s="607">
        <v>1575</v>
      </c>
      <c r="K20" s="371">
        <v>1448</v>
      </c>
      <c r="L20" s="607">
        <v>3734</v>
      </c>
      <c r="M20" s="435">
        <v>1397</v>
      </c>
      <c r="N20" s="607">
        <v>1628</v>
      </c>
      <c r="O20" s="371">
        <v>1537</v>
      </c>
      <c r="P20" s="607">
        <v>1904</v>
      </c>
      <c r="Q20" s="435">
        <v>1397</v>
      </c>
      <c r="R20" s="607">
        <v>1628</v>
      </c>
      <c r="S20" s="371">
        <v>1541</v>
      </c>
      <c r="T20" s="607">
        <v>1757</v>
      </c>
      <c r="U20" s="435">
        <v>1313</v>
      </c>
      <c r="V20" s="607">
        <v>1575</v>
      </c>
      <c r="W20" s="371">
        <v>1437</v>
      </c>
      <c r="X20" s="607">
        <v>3110</v>
      </c>
    </row>
    <row r="21" spans="2:24" ht="14.1" customHeight="1" x14ac:dyDescent="0.15">
      <c r="B21" s="437"/>
      <c r="C21" s="412">
        <v>9</v>
      </c>
      <c r="D21" s="328"/>
      <c r="E21" s="435">
        <v>1155</v>
      </c>
      <c r="F21" s="607">
        <v>1418</v>
      </c>
      <c r="G21" s="371">
        <v>1267</v>
      </c>
      <c r="H21" s="607">
        <v>3405</v>
      </c>
      <c r="I21" s="435">
        <v>1418</v>
      </c>
      <c r="J21" s="607">
        <v>1575</v>
      </c>
      <c r="K21" s="371">
        <v>1493</v>
      </c>
      <c r="L21" s="607">
        <v>2661</v>
      </c>
      <c r="M21" s="435">
        <v>1418</v>
      </c>
      <c r="N21" s="607">
        <v>1628</v>
      </c>
      <c r="O21" s="371">
        <v>1552</v>
      </c>
      <c r="P21" s="607">
        <v>1311</v>
      </c>
      <c r="Q21" s="435">
        <v>1470</v>
      </c>
      <c r="R21" s="607">
        <v>1628</v>
      </c>
      <c r="S21" s="371">
        <v>1555</v>
      </c>
      <c r="T21" s="607">
        <v>943</v>
      </c>
      <c r="U21" s="435">
        <v>1365</v>
      </c>
      <c r="V21" s="607">
        <v>1575</v>
      </c>
      <c r="W21" s="371">
        <v>1474</v>
      </c>
      <c r="X21" s="607">
        <v>1848</v>
      </c>
    </row>
    <row r="22" spans="2:24" ht="14.1" customHeight="1" x14ac:dyDescent="0.15">
      <c r="B22" s="437"/>
      <c r="C22" s="412">
        <v>10</v>
      </c>
      <c r="D22" s="328"/>
      <c r="E22" s="607">
        <v>1134</v>
      </c>
      <c r="F22" s="607">
        <v>1365</v>
      </c>
      <c r="G22" s="607">
        <v>1237.1881266490764</v>
      </c>
      <c r="H22" s="607">
        <v>4680.7</v>
      </c>
      <c r="I22" s="607">
        <v>1365</v>
      </c>
      <c r="J22" s="607">
        <v>1680</v>
      </c>
      <c r="K22" s="607">
        <v>1488.5162294353047</v>
      </c>
      <c r="L22" s="607">
        <v>3863.8999999999996</v>
      </c>
      <c r="M22" s="612">
        <v>1470</v>
      </c>
      <c r="N22" s="607">
        <v>1680</v>
      </c>
      <c r="O22" s="607">
        <v>1562.5683885890517</v>
      </c>
      <c r="P22" s="607">
        <v>1511.6999999999998</v>
      </c>
      <c r="Q22" s="607">
        <v>1522.5</v>
      </c>
      <c r="R22" s="607">
        <v>1680</v>
      </c>
      <c r="S22" s="607">
        <v>1585.0582047685832</v>
      </c>
      <c r="T22" s="607">
        <v>1040.4000000000001</v>
      </c>
      <c r="U22" s="607">
        <v>1365</v>
      </c>
      <c r="V22" s="607">
        <v>1575</v>
      </c>
      <c r="W22" s="607">
        <v>1475.4081572769949</v>
      </c>
      <c r="X22" s="607">
        <v>3019</v>
      </c>
    </row>
    <row r="23" spans="2:24" ht="14.1" customHeight="1" x14ac:dyDescent="0.15">
      <c r="B23" s="437"/>
      <c r="C23" s="412">
        <v>11</v>
      </c>
      <c r="D23" s="328"/>
      <c r="E23" s="607">
        <v>1050</v>
      </c>
      <c r="F23" s="607">
        <v>1365</v>
      </c>
      <c r="G23" s="607">
        <v>1163.486301369863</v>
      </c>
      <c r="H23" s="607">
        <v>4900.8</v>
      </c>
      <c r="I23" s="607">
        <v>1470</v>
      </c>
      <c r="J23" s="607">
        <v>1680</v>
      </c>
      <c r="K23" s="607">
        <v>1522.1713502398902</v>
      </c>
      <c r="L23" s="607">
        <v>4595.5</v>
      </c>
      <c r="M23" s="607">
        <v>1522.5</v>
      </c>
      <c r="N23" s="607">
        <v>1732.5</v>
      </c>
      <c r="O23" s="607">
        <v>1608.4367541766112</v>
      </c>
      <c r="P23" s="607">
        <v>1253.5</v>
      </c>
      <c r="Q23" s="607">
        <v>1470</v>
      </c>
      <c r="R23" s="607">
        <v>1732.5</v>
      </c>
      <c r="S23" s="607">
        <v>1606.0230557467307</v>
      </c>
      <c r="T23" s="607">
        <v>1159</v>
      </c>
      <c r="U23" s="607">
        <v>1365</v>
      </c>
      <c r="V23" s="607">
        <v>1680</v>
      </c>
      <c r="W23" s="607">
        <v>1521.8074083189758</v>
      </c>
      <c r="X23" s="612">
        <v>2829.3</v>
      </c>
    </row>
    <row r="24" spans="2:24" ht="14.1" customHeight="1" x14ac:dyDescent="0.15">
      <c r="B24" s="341"/>
      <c r="C24" s="345">
        <v>12</v>
      </c>
      <c r="D24" s="342"/>
      <c r="E24" s="609">
        <v>1050</v>
      </c>
      <c r="F24" s="609">
        <v>1365</v>
      </c>
      <c r="G24" s="609">
        <v>1123.6842587742271</v>
      </c>
      <c r="H24" s="609">
        <v>5429</v>
      </c>
      <c r="I24" s="614">
        <v>1470</v>
      </c>
      <c r="J24" s="609">
        <v>1785</v>
      </c>
      <c r="K24" s="609">
        <v>1566.739782459437</v>
      </c>
      <c r="L24" s="609">
        <v>5007</v>
      </c>
      <c r="M24" s="609">
        <v>1575</v>
      </c>
      <c r="N24" s="609">
        <v>1837.5</v>
      </c>
      <c r="O24" s="609">
        <v>1654.737061403509</v>
      </c>
      <c r="P24" s="609">
        <v>1881</v>
      </c>
      <c r="Q24" s="609">
        <v>1575</v>
      </c>
      <c r="R24" s="609">
        <v>1837.5</v>
      </c>
      <c r="S24" s="609">
        <v>1656.0779285241561</v>
      </c>
      <c r="T24" s="609">
        <v>1248</v>
      </c>
      <c r="U24" s="609">
        <v>1470</v>
      </c>
      <c r="V24" s="609">
        <v>1680</v>
      </c>
      <c r="W24" s="609">
        <v>1541.1300330224203</v>
      </c>
      <c r="X24" s="614">
        <v>3419</v>
      </c>
    </row>
    <row r="25" spans="2:24" x14ac:dyDescent="0.15">
      <c r="B25" s="560"/>
      <c r="C25" s="431"/>
      <c r="D25" s="561"/>
      <c r="E25" s="435"/>
      <c r="F25" s="607"/>
      <c r="G25" s="371"/>
      <c r="H25" s="607"/>
      <c r="I25" s="435"/>
      <c r="J25" s="607"/>
      <c r="K25" s="371"/>
      <c r="L25" s="607"/>
      <c r="M25" s="435"/>
      <c r="N25" s="607"/>
      <c r="O25" s="371"/>
      <c r="P25" s="607"/>
      <c r="Q25" s="435"/>
      <c r="R25" s="607"/>
      <c r="S25" s="371"/>
      <c r="T25" s="607"/>
      <c r="U25" s="435"/>
      <c r="V25" s="607"/>
      <c r="W25" s="371"/>
      <c r="X25" s="607"/>
    </row>
    <row r="26" spans="2:24" x14ac:dyDescent="0.15">
      <c r="B26" s="560"/>
      <c r="C26" s="431"/>
      <c r="D26" s="561"/>
      <c r="E26" s="435"/>
      <c r="F26" s="607"/>
      <c r="G26" s="371"/>
      <c r="H26" s="607"/>
      <c r="I26" s="435"/>
      <c r="J26" s="607"/>
      <c r="K26" s="371"/>
      <c r="L26" s="607"/>
      <c r="M26" s="435"/>
      <c r="N26" s="607"/>
      <c r="O26" s="371"/>
      <c r="P26" s="607"/>
      <c r="Q26" s="435"/>
      <c r="R26" s="607"/>
      <c r="S26" s="371"/>
      <c r="T26" s="607"/>
      <c r="U26" s="435"/>
      <c r="V26" s="607"/>
      <c r="W26" s="371"/>
      <c r="X26" s="607"/>
    </row>
    <row r="27" spans="2:24" x14ac:dyDescent="0.15">
      <c r="B27" s="599" t="s">
        <v>151</v>
      </c>
      <c r="C27" s="431"/>
      <c r="D27" s="561"/>
      <c r="E27" s="435"/>
      <c r="F27" s="607"/>
      <c r="G27" s="371"/>
      <c r="H27" s="607"/>
      <c r="I27" s="435"/>
      <c r="J27" s="607"/>
      <c r="K27" s="371"/>
      <c r="L27" s="607"/>
      <c r="M27" s="435"/>
      <c r="N27" s="607"/>
      <c r="O27" s="371"/>
      <c r="P27" s="607"/>
      <c r="Q27" s="435"/>
      <c r="R27" s="607"/>
      <c r="S27" s="371"/>
      <c r="T27" s="607"/>
      <c r="U27" s="435"/>
      <c r="V27" s="607"/>
      <c r="W27" s="371"/>
      <c r="X27" s="607"/>
    </row>
    <row r="28" spans="2:24" x14ac:dyDescent="0.15">
      <c r="B28" s="710">
        <v>40511</v>
      </c>
      <c r="C28" s="565"/>
      <c r="D28" s="566">
        <v>40522</v>
      </c>
      <c r="E28" s="435">
        <v>1050</v>
      </c>
      <c r="F28" s="607">
        <v>1312.5</v>
      </c>
      <c r="G28" s="371">
        <v>1152.8508771929826</v>
      </c>
      <c r="H28" s="607">
        <v>1789.7</v>
      </c>
      <c r="I28" s="435">
        <v>1470</v>
      </c>
      <c r="J28" s="607">
        <v>1732.5</v>
      </c>
      <c r="K28" s="371">
        <v>1542.8159182498559</v>
      </c>
      <c r="L28" s="607">
        <v>2175.6</v>
      </c>
      <c r="M28" s="435">
        <v>1575</v>
      </c>
      <c r="N28" s="607">
        <v>1732.5</v>
      </c>
      <c r="O28" s="371">
        <v>1647.1842105263158</v>
      </c>
      <c r="P28" s="607">
        <v>807.4</v>
      </c>
      <c r="Q28" s="435">
        <v>1575</v>
      </c>
      <c r="R28" s="607">
        <v>1732.5</v>
      </c>
      <c r="S28" s="371">
        <v>1664.0575916230366</v>
      </c>
      <c r="T28" s="607">
        <v>558.20000000000005</v>
      </c>
      <c r="U28" s="435">
        <v>1470</v>
      </c>
      <c r="V28" s="607">
        <v>1680</v>
      </c>
      <c r="W28" s="371">
        <v>1541.0831886071555</v>
      </c>
      <c r="X28" s="607">
        <v>1586.3</v>
      </c>
    </row>
    <row r="29" spans="2:24" x14ac:dyDescent="0.15">
      <c r="B29" s="710" t="s">
        <v>152</v>
      </c>
      <c r="C29" s="565"/>
      <c r="D29" s="566"/>
      <c r="E29" s="435"/>
      <c r="F29" s="607"/>
      <c r="G29" s="371"/>
      <c r="H29" s="607"/>
      <c r="I29" s="435"/>
      <c r="J29" s="607"/>
      <c r="K29" s="371"/>
      <c r="L29" s="607"/>
      <c r="M29" s="435"/>
      <c r="N29" s="607"/>
      <c r="O29" s="371"/>
      <c r="P29" s="607"/>
      <c r="Q29" s="435"/>
      <c r="R29" s="607"/>
      <c r="S29" s="371"/>
      <c r="T29" s="607"/>
      <c r="U29" s="435"/>
      <c r="V29" s="607"/>
      <c r="W29" s="371"/>
      <c r="X29" s="607"/>
    </row>
    <row r="30" spans="2:24" x14ac:dyDescent="0.15">
      <c r="B30" s="567"/>
      <c r="C30" s="565"/>
      <c r="D30" s="566"/>
      <c r="E30" s="435"/>
      <c r="F30" s="607"/>
      <c r="G30" s="371"/>
      <c r="H30" s="607"/>
      <c r="I30" s="435"/>
      <c r="J30" s="607"/>
      <c r="K30" s="371"/>
      <c r="L30" s="607"/>
      <c r="M30" s="435"/>
      <c r="N30" s="607"/>
      <c r="O30" s="371"/>
      <c r="P30" s="607"/>
      <c r="Q30" s="435"/>
      <c r="R30" s="607"/>
      <c r="S30" s="371"/>
      <c r="T30" s="607"/>
      <c r="U30" s="435"/>
      <c r="V30" s="607"/>
      <c r="W30" s="371"/>
      <c r="X30" s="607"/>
    </row>
    <row r="31" spans="2:24" x14ac:dyDescent="0.15">
      <c r="B31" s="710" t="s">
        <v>153</v>
      </c>
      <c r="C31" s="565"/>
      <c r="D31" s="566"/>
      <c r="E31" s="435"/>
      <c r="F31" s="607"/>
      <c r="G31" s="371"/>
      <c r="H31" s="607"/>
      <c r="I31" s="435"/>
      <c r="J31" s="607"/>
      <c r="K31" s="371"/>
      <c r="L31" s="607"/>
      <c r="M31" s="435"/>
      <c r="N31" s="607"/>
      <c r="O31" s="371"/>
      <c r="P31" s="607"/>
      <c r="Q31" s="435"/>
      <c r="R31" s="607"/>
      <c r="S31" s="371"/>
      <c r="T31" s="607"/>
      <c r="U31" s="435"/>
      <c r="V31" s="607"/>
      <c r="W31" s="371"/>
      <c r="X31" s="607"/>
    </row>
    <row r="32" spans="2:24" x14ac:dyDescent="0.15">
      <c r="B32" s="567">
        <v>40525</v>
      </c>
      <c r="C32" s="565"/>
      <c r="D32" s="566">
        <v>40536</v>
      </c>
      <c r="E32" s="435">
        <v>1050</v>
      </c>
      <c r="F32" s="607">
        <v>1365</v>
      </c>
      <c r="G32" s="371">
        <v>1117.3186024250158</v>
      </c>
      <c r="H32" s="607">
        <v>2165.6</v>
      </c>
      <c r="I32" s="435">
        <v>1470</v>
      </c>
      <c r="J32" s="607">
        <v>1785</v>
      </c>
      <c r="K32" s="371">
        <v>1581.1931192394641</v>
      </c>
      <c r="L32" s="607">
        <v>2319.1999999999998</v>
      </c>
      <c r="M32" s="435">
        <v>1575</v>
      </c>
      <c r="N32" s="607">
        <v>1837.5</v>
      </c>
      <c r="O32" s="371">
        <v>1657.8470588235298</v>
      </c>
      <c r="P32" s="607">
        <v>861.3</v>
      </c>
      <c r="Q32" s="435">
        <v>1575</v>
      </c>
      <c r="R32" s="607">
        <v>1837.5</v>
      </c>
      <c r="S32" s="371">
        <v>1655.5395619922288</v>
      </c>
      <c r="T32" s="607">
        <v>530.5</v>
      </c>
      <c r="U32" s="435">
        <v>1470</v>
      </c>
      <c r="V32" s="607">
        <v>1680</v>
      </c>
      <c r="W32" s="371">
        <v>1541.1769480519474</v>
      </c>
      <c r="X32" s="607">
        <v>1311.1</v>
      </c>
    </row>
    <row r="33" spans="2:24" x14ac:dyDescent="0.15">
      <c r="B33" s="710" t="s">
        <v>154</v>
      </c>
      <c r="C33" s="565"/>
      <c r="D33" s="566"/>
      <c r="E33" s="435"/>
      <c r="F33" s="607"/>
      <c r="G33" s="371"/>
      <c r="H33" s="607"/>
      <c r="I33" s="435"/>
      <c r="J33" s="607"/>
      <c r="K33" s="371"/>
      <c r="L33" s="607"/>
      <c r="M33" s="435"/>
      <c r="N33" s="607"/>
      <c r="O33" s="371"/>
      <c r="P33" s="607"/>
      <c r="Q33" s="435"/>
      <c r="R33" s="607"/>
      <c r="S33" s="371"/>
      <c r="T33" s="607"/>
      <c r="U33" s="435"/>
      <c r="V33" s="607"/>
      <c r="W33" s="371"/>
      <c r="X33" s="607"/>
    </row>
    <row r="34" spans="2:24" ht="12" customHeight="1" x14ac:dyDescent="0.15">
      <c r="B34" s="710"/>
      <c r="C34" s="565"/>
      <c r="D34" s="566">
        <v>40906</v>
      </c>
      <c r="E34" s="435"/>
      <c r="F34" s="607"/>
      <c r="G34" s="371"/>
      <c r="H34" s="607">
        <v>1474</v>
      </c>
      <c r="I34" s="435"/>
      <c r="J34" s="607"/>
      <c r="K34" s="371"/>
      <c r="L34" s="607">
        <v>512</v>
      </c>
      <c r="M34" s="435"/>
      <c r="N34" s="607"/>
      <c r="O34" s="371"/>
      <c r="P34" s="607">
        <v>212</v>
      </c>
      <c r="Q34" s="435"/>
      <c r="R34" s="607"/>
      <c r="S34" s="371"/>
      <c r="T34" s="607">
        <v>159</v>
      </c>
      <c r="U34" s="435"/>
      <c r="V34" s="607"/>
      <c r="W34" s="371"/>
      <c r="X34" s="607">
        <v>522</v>
      </c>
    </row>
    <row r="35" spans="2:24" ht="12" customHeight="1" x14ac:dyDescent="0.15">
      <c r="B35" s="710" t="s">
        <v>155</v>
      </c>
      <c r="C35" s="565"/>
      <c r="D35" s="566"/>
      <c r="E35" s="435"/>
      <c r="F35" s="607"/>
      <c r="G35" s="371"/>
      <c r="H35" s="607"/>
      <c r="I35" s="435"/>
      <c r="J35" s="607"/>
      <c r="K35" s="371"/>
      <c r="L35" s="607"/>
      <c r="M35" s="435"/>
      <c r="N35" s="607"/>
      <c r="O35" s="371"/>
      <c r="P35" s="607"/>
      <c r="Q35" s="435"/>
      <c r="R35" s="607"/>
      <c r="S35" s="371"/>
      <c r="T35" s="607"/>
      <c r="U35" s="435"/>
      <c r="V35" s="607"/>
      <c r="W35" s="371"/>
      <c r="X35" s="607"/>
    </row>
    <row r="36" spans="2:24" ht="12" customHeight="1" x14ac:dyDescent="0.15">
      <c r="B36" s="711"/>
      <c r="C36" s="573"/>
      <c r="D36" s="574"/>
      <c r="E36" s="601"/>
      <c r="F36" s="609"/>
      <c r="G36" s="416"/>
      <c r="H36" s="609"/>
      <c r="I36" s="601"/>
      <c r="J36" s="609"/>
      <c r="K36" s="416"/>
      <c r="L36" s="609"/>
      <c r="M36" s="601"/>
      <c r="N36" s="609"/>
      <c r="O36" s="416"/>
      <c r="P36" s="609"/>
      <c r="Q36" s="601"/>
      <c r="R36" s="609"/>
      <c r="S36" s="416"/>
      <c r="T36" s="609"/>
      <c r="U36" s="601"/>
      <c r="V36" s="609"/>
      <c r="W36" s="416"/>
      <c r="X36" s="609"/>
    </row>
    <row r="37" spans="2:24" ht="6" customHeight="1" x14ac:dyDescent="0.15">
      <c r="B37" s="430"/>
      <c r="C37" s="431"/>
      <c r="D37" s="43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</row>
    <row r="38" spans="2:24" ht="12.75" customHeight="1" x14ac:dyDescent="0.15">
      <c r="B38" s="373"/>
    </row>
    <row r="39" spans="2:24" ht="12.75" customHeight="1" x14ac:dyDescent="0.15">
      <c r="B39" s="374"/>
    </row>
    <row r="40" spans="2:24" x14ac:dyDescent="0.15">
      <c r="B40" s="374"/>
    </row>
    <row r="41" spans="2:24" x14ac:dyDescent="0.15">
      <c r="B41" s="374"/>
    </row>
  </sheetData>
  <phoneticPr fontId="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B3:T41"/>
  <sheetViews>
    <sheetView zoomScale="75" zoomScaleNormal="75" workbookViewId="0"/>
  </sheetViews>
  <sheetFormatPr defaultColWidth="7.5" defaultRowHeight="12" x14ac:dyDescent="0.15"/>
  <cols>
    <col min="1" max="1" width="1.125" style="414" customWidth="1"/>
    <col min="2" max="2" width="5.625" style="414" customWidth="1"/>
    <col min="3" max="3" width="3.25" style="414" customWidth="1"/>
    <col min="4" max="7" width="5.875" style="414" customWidth="1"/>
    <col min="8" max="8" width="8.125" style="414" customWidth="1"/>
    <col min="9" max="11" width="5.875" style="414" customWidth="1"/>
    <col min="12" max="12" width="8.125" style="414" customWidth="1"/>
    <col min="13" max="15" width="5.875" style="414" customWidth="1"/>
    <col min="16" max="16" width="8.125" style="414" customWidth="1"/>
    <col min="17" max="19" width="5.875" style="414" customWidth="1"/>
    <col min="20" max="20" width="8.125" style="414" customWidth="1"/>
    <col min="21" max="23" width="5.875" style="414" customWidth="1"/>
    <col min="24" max="24" width="8.125" style="414" customWidth="1"/>
    <col min="25" max="16384" width="7.5" style="414"/>
  </cols>
  <sheetData>
    <row r="3" spans="2:12" x14ac:dyDescent="0.15">
      <c r="B3" s="414" t="s">
        <v>466</v>
      </c>
    </row>
    <row r="4" spans="2:12" x14ac:dyDescent="0.15">
      <c r="L4" s="373" t="s">
        <v>117</v>
      </c>
    </row>
    <row r="5" spans="2:12" ht="6" customHeight="1" x14ac:dyDescent="0.15"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</row>
    <row r="6" spans="2:12" x14ac:dyDescent="0.15">
      <c r="B6" s="595"/>
      <c r="C6" s="617" t="s">
        <v>118</v>
      </c>
      <c r="D6" s="618"/>
      <c r="E6" s="712" t="s">
        <v>167</v>
      </c>
      <c r="F6" s="713"/>
      <c r="G6" s="713"/>
      <c r="H6" s="714"/>
      <c r="I6" s="704" t="s">
        <v>169</v>
      </c>
      <c r="J6" s="705"/>
      <c r="K6" s="705"/>
      <c r="L6" s="706"/>
    </row>
    <row r="7" spans="2:12" x14ac:dyDescent="0.15">
      <c r="B7" s="599" t="s">
        <v>124</v>
      </c>
      <c r="C7" s="430"/>
      <c r="D7" s="600"/>
      <c r="E7" s="707" t="s">
        <v>125</v>
      </c>
      <c r="F7" s="708" t="s">
        <v>126</v>
      </c>
      <c r="G7" s="602" t="s">
        <v>127</v>
      </c>
      <c r="H7" s="708" t="s">
        <v>128</v>
      </c>
      <c r="I7" s="707" t="s">
        <v>125</v>
      </c>
      <c r="J7" s="708" t="s">
        <v>126</v>
      </c>
      <c r="K7" s="602" t="s">
        <v>127</v>
      </c>
      <c r="L7" s="708" t="s">
        <v>128</v>
      </c>
    </row>
    <row r="8" spans="2:12" x14ac:dyDescent="0.15">
      <c r="B8" s="601"/>
      <c r="C8" s="416"/>
      <c r="D8" s="416"/>
      <c r="E8" s="616"/>
      <c r="F8" s="709"/>
      <c r="G8" s="608" t="s">
        <v>129</v>
      </c>
      <c r="H8" s="709"/>
      <c r="I8" s="616"/>
      <c r="J8" s="709"/>
      <c r="K8" s="608" t="s">
        <v>129</v>
      </c>
      <c r="L8" s="709"/>
    </row>
    <row r="9" spans="2:12" ht="14.1" customHeight="1" x14ac:dyDescent="0.15">
      <c r="B9" s="595" t="s">
        <v>95</v>
      </c>
      <c r="C9" s="602">
        <v>21</v>
      </c>
      <c r="D9" s="603" t="s">
        <v>96</v>
      </c>
      <c r="E9" s="595">
        <v>945</v>
      </c>
      <c r="F9" s="604">
        <v>1155</v>
      </c>
      <c r="G9" s="605">
        <v>1024</v>
      </c>
      <c r="H9" s="604">
        <v>29098</v>
      </c>
      <c r="I9" s="595">
        <v>1680</v>
      </c>
      <c r="J9" s="604">
        <v>2048</v>
      </c>
      <c r="K9" s="605">
        <v>1856</v>
      </c>
      <c r="L9" s="604">
        <v>371084</v>
      </c>
    </row>
    <row r="10" spans="2:12" ht="14.1" customHeight="1" x14ac:dyDescent="0.15">
      <c r="B10" s="435"/>
      <c r="C10" s="372">
        <v>22</v>
      </c>
      <c r="D10" s="371"/>
      <c r="E10" s="435"/>
      <c r="F10" s="607"/>
      <c r="G10" s="371"/>
      <c r="H10" s="607"/>
      <c r="I10" s="435"/>
      <c r="J10" s="607"/>
      <c r="K10" s="371"/>
      <c r="L10" s="607"/>
    </row>
    <row r="11" spans="2:12" ht="14.1" customHeight="1" x14ac:dyDescent="0.15">
      <c r="B11" s="601"/>
      <c r="C11" s="608">
        <v>23</v>
      </c>
      <c r="D11" s="416"/>
      <c r="E11" s="601"/>
      <c r="F11" s="609"/>
      <c r="G11" s="416"/>
      <c r="H11" s="609"/>
      <c r="I11" s="601"/>
      <c r="J11" s="609"/>
      <c r="K11" s="416"/>
      <c r="L11" s="609"/>
    </row>
    <row r="12" spans="2:12" ht="14.1" customHeight="1" x14ac:dyDescent="0.15">
      <c r="B12" s="437" t="s">
        <v>183</v>
      </c>
      <c r="C12" s="412">
        <v>12</v>
      </c>
      <c r="D12" s="328"/>
      <c r="E12" s="435">
        <v>945</v>
      </c>
      <c r="F12" s="607">
        <v>1134</v>
      </c>
      <c r="G12" s="371">
        <v>1022</v>
      </c>
      <c r="H12" s="607">
        <v>4286</v>
      </c>
      <c r="I12" s="435">
        <v>1733</v>
      </c>
      <c r="J12" s="607">
        <v>2048</v>
      </c>
      <c r="K12" s="371">
        <v>1902</v>
      </c>
      <c r="L12" s="607">
        <v>68398</v>
      </c>
    </row>
    <row r="13" spans="2:12" ht="14.1" customHeight="1" x14ac:dyDescent="0.15">
      <c r="B13" s="437" t="s">
        <v>99</v>
      </c>
      <c r="C13" s="412">
        <v>1</v>
      </c>
      <c r="D13" s="328" t="s">
        <v>2</v>
      </c>
      <c r="E13" s="435">
        <v>945</v>
      </c>
      <c r="F13" s="607">
        <v>1134</v>
      </c>
      <c r="G13" s="371">
        <v>1003</v>
      </c>
      <c r="H13" s="607">
        <v>3035</v>
      </c>
      <c r="I13" s="435">
        <v>1785</v>
      </c>
      <c r="J13" s="607">
        <v>1995</v>
      </c>
      <c r="K13" s="371">
        <v>1881</v>
      </c>
      <c r="L13" s="607">
        <v>37618</v>
      </c>
    </row>
    <row r="14" spans="2:12" ht="14.1" customHeight="1" x14ac:dyDescent="0.15">
      <c r="B14" s="437"/>
      <c r="C14" s="412">
        <v>2</v>
      </c>
      <c r="D14" s="328"/>
      <c r="E14" s="435">
        <v>945</v>
      </c>
      <c r="F14" s="607">
        <v>1103</v>
      </c>
      <c r="G14" s="371">
        <v>1003</v>
      </c>
      <c r="H14" s="607">
        <v>3695</v>
      </c>
      <c r="I14" s="435">
        <v>1733</v>
      </c>
      <c r="J14" s="607">
        <v>1997</v>
      </c>
      <c r="K14" s="371">
        <v>1859</v>
      </c>
      <c r="L14" s="607">
        <v>40470</v>
      </c>
    </row>
    <row r="15" spans="2:12" ht="14.1" customHeight="1" x14ac:dyDescent="0.15">
      <c r="B15" s="437"/>
      <c r="C15" s="412">
        <v>3</v>
      </c>
      <c r="D15" s="328"/>
      <c r="E15" s="435">
        <v>945</v>
      </c>
      <c r="F15" s="607">
        <v>1103</v>
      </c>
      <c r="G15" s="371">
        <v>1008</v>
      </c>
      <c r="H15" s="607">
        <v>2782</v>
      </c>
      <c r="I15" s="435">
        <v>1712</v>
      </c>
      <c r="J15" s="607">
        <v>1995</v>
      </c>
      <c r="K15" s="371">
        <v>1872</v>
      </c>
      <c r="L15" s="607">
        <v>39009</v>
      </c>
    </row>
    <row r="16" spans="2:12" ht="14.1" customHeight="1" x14ac:dyDescent="0.15">
      <c r="B16" s="437"/>
      <c r="C16" s="412">
        <v>4</v>
      </c>
      <c r="D16" s="328"/>
      <c r="E16" s="435">
        <v>945</v>
      </c>
      <c r="F16" s="607">
        <v>1155</v>
      </c>
      <c r="G16" s="371">
        <v>1001</v>
      </c>
      <c r="H16" s="607">
        <v>2214</v>
      </c>
      <c r="I16" s="435">
        <v>1733</v>
      </c>
      <c r="J16" s="607">
        <v>1995</v>
      </c>
      <c r="K16" s="371">
        <v>1849</v>
      </c>
      <c r="L16" s="607">
        <v>39047</v>
      </c>
    </row>
    <row r="17" spans="2:12" ht="14.1" customHeight="1" x14ac:dyDescent="0.15">
      <c r="B17" s="437"/>
      <c r="C17" s="412">
        <v>5</v>
      </c>
      <c r="D17" s="328"/>
      <c r="E17" s="435">
        <v>945</v>
      </c>
      <c r="F17" s="607">
        <v>1103</v>
      </c>
      <c r="G17" s="371">
        <v>1025</v>
      </c>
      <c r="H17" s="607">
        <v>4147</v>
      </c>
      <c r="I17" s="435">
        <v>1680</v>
      </c>
      <c r="J17" s="607">
        <v>1960</v>
      </c>
      <c r="K17" s="371">
        <v>1835</v>
      </c>
      <c r="L17" s="607">
        <v>48707</v>
      </c>
    </row>
    <row r="18" spans="2:12" ht="14.1" customHeight="1" x14ac:dyDescent="0.15">
      <c r="B18" s="437"/>
      <c r="C18" s="412">
        <v>6</v>
      </c>
      <c r="D18" s="328"/>
      <c r="E18" s="435">
        <v>945</v>
      </c>
      <c r="F18" s="607">
        <v>1103</v>
      </c>
      <c r="G18" s="371">
        <v>1006</v>
      </c>
      <c r="H18" s="607">
        <v>2010</v>
      </c>
      <c r="I18" s="435">
        <v>1628</v>
      </c>
      <c r="J18" s="607">
        <v>1785</v>
      </c>
      <c r="K18" s="371">
        <v>1738</v>
      </c>
      <c r="L18" s="607">
        <v>29291</v>
      </c>
    </row>
    <row r="19" spans="2:12" ht="14.1" customHeight="1" x14ac:dyDescent="0.15">
      <c r="B19" s="437"/>
      <c r="C19" s="412">
        <v>7</v>
      </c>
      <c r="D19" s="328"/>
      <c r="E19" s="435">
        <v>893</v>
      </c>
      <c r="F19" s="607">
        <v>1103</v>
      </c>
      <c r="G19" s="371">
        <v>998</v>
      </c>
      <c r="H19" s="607">
        <v>1845</v>
      </c>
      <c r="I19" s="435">
        <v>1554</v>
      </c>
      <c r="J19" s="607">
        <v>1785</v>
      </c>
      <c r="K19" s="371">
        <v>1685</v>
      </c>
      <c r="L19" s="607">
        <v>22118</v>
      </c>
    </row>
    <row r="20" spans="2:12" ht="14.1" customHeight="1" x14ac:dyDescent="0.15">
      <c r="B20" s="437"/>
      <c r="C20" s="412">
        <v>8</v>
      </c>
      <c r="D20" s="328"/>
      <c r="E20" s="435">
        <v>998</v>
      </c>
      <c r="F20" s="607">
        <v>1103</v>
      </c>
      <c r="G20" s="371">
        <v>1045</v>
      </c>
      <c r="H20" s="607">
        <v>2274</v>
      </c>
      <c r="I20" s="435">
        <v>1628</v>
      </c>
      <c r="J20" s="607">
        <v>1838</v>
      </c>
      <c r="K20" s="371">
        <v>1760</v>
      </c>
      <c r="L20" s="607">
        <v>38332</v>
      </c>
    </row>
    <row r="21" spans="2:12" ht="14.1" customHeight="1" x14ac:dyDescent="0.15">
      <c r="B21" s="437"/>
      <c r="C21" s="412">
        <v>9</v>
      </c>
      <c r="D21" s="328"/>
      <c r="E21" s="435">
        <v>998</v>
      </c>
      <c r="F21" s="607">
        <v>1155</v>
      </c>
      <c r="G21" s="371">
        <v>1057</v>
      </c>
      <c r="H21" s="607">
        <v>2616</v>
      </c>
      <c r="I21" s="435">
        <v>1649</v>
      </c>
      <c r="J21" s="607">
        <v>1869</v>
      </c>
      <c r="K21" s="371">
        <v>1761</v>
      </c>
      <c r="L21" s="607">
        <v>32206</v>
      </c>
    </row>
    <row r="22" spans="2:12" ht="14.1" customHeight="1" x14ac:dyDescent="0.15">
      <c r="B22" s="437"/>
      <c r="C22" s="412">
        <v>10</v>
      </c>
      <c r="D22" s="328"/>
      <c r="E22" s="607">
        <v>1050</v>
      </c>
      <c r="F22" s="607">
        <v>1212.75</v>
      </c>
      <c r="G22" s="612">
        <v>1095.2059773828755</v>
      </c>
      <c r="H22" s="607">
        <v>3574.1</v>
      </c>
      <c r="I22" s="607">
        <v>1732.5</v>
      </c>
      <c r="J22" s="607">
        <v>1942.5</v>
      </c>
      <c r="K22" s="612">
        <v>1851.0457393678075</v>
      </c>
      <c r="L22" s="607">
        <v>33324.400000000001</v>
      </c>
    </row>
    <row r="23" spans="2:12" ht="14.1" customHeight="1" x14ac:dyDescent="0.15">
      <c r="B23" s="437"/>
      <c r="C23" s="412">
        <v>11</v>
      </c>
      <c r="D23" s="328"/>
      <c r="E23" s="607">
        <v>1050</v>
      </c>
      <c r="F23" s="607">
        <v>1212.75</v>
      </c>
      <c r="G23" s="607">
        <v>1103.9850487881649</v>
      </c>
      <c r="H23" s="607">
        <v>2996.1</v>
      </c>
      <c r="I23" s="607">
        <v>1785</v>
      </c>
      <c r="J23" s="607">
        <v>1995</v>
      </c>
      <c r="K23" s="607">
        <v>1892.6630203878942</v>
      </c>
      <c r="L23" s="612">
        <v>33060.1</v>
      </c>
    </row>
    <row r="24" spans="2:12" ht="14.1" customHeight="1" x14ac:dyDescent="0.15">
      <c r="B24" s="341"/>
      <c r="C24" s="345">
        <v>12</v>
      </c>
      <c r="D24" s="342"/>
      <c r="E24" s="609">
        <v>1050</v>
      </c>
      <c r="F24" s="609">
        <v>1212.75</v>
      </c>
      <c r="G24" s="609">
        <v>1102.0189546701081</v>
      </c>
      <c r="H24" s="609">
        <v>2634</v>
      </c>
      <c r="I24" s="609">
        <v>1890</v>
      </c>
      <c r="J24" s="609">
        <v>2205</v>
      </c>
      <c r="K24" s="609">
        <v>2023.9523790108863</v>
      </c>
      <c r="L24" s="614">
        <v>51651</v>
      </c>
    </row>
    <row r="25" spans="2:12" x14ac:dyDescent="0.15">
      <c r="B25" s="560"/>
      <c r="C25" s="431"/>
      <c r="D25" s="561"/>
      <c r="E25" s="435"/>
      <c r="F25" s="607"/>
      <c r="G25" s="371"/>
      <c r="H25" s="607"/>
      <c r="I25" s="435"/>
      <c r="J25" s="607"/>
      <c r="K25" s="371"/>
      <c r="L25" s="607"/>
    </row>
    <row r="26" spans="2:12" x14ac:dyDescent="0.15">
      <c r="B26" s="560"/>
      <c r="C26" s="431"/>
      <c r="D26" s="561"/>
      <c r="E26" s="435"/>
      <c r="F26" s="607"/>
      <c r="G26" s="371"/>
      <c r="H26" s="607"/>
      <c r="I26" s="435"/>
      <c r="J26" s="607"/>
      <c r="K26" s="371"/>
      <c r="L26" s="607"/>
    </row>
    <row r="27" spans="2:12" x14ac:dyDescent="0.15">
      <c r="B27" s="599" t="s">
        <v>151</v>
      </c>
      <c r="C27" s="431"/>
      <c r="D27" s="561"/>
      <c r="E27" s="435"/>
      <c r="F27" s="607"/>
      <c r="G27" s="371"/>
      <c r="H27" s="607"/>
      <c r="I27" s="435"/>
      <c r="J27" s="607"/>
      <c r="K27" s="371"/>
      <c r="L27" s="607"/>
    </row>
    <row r="28" spans="2:12" x14ac:dyDescent="0.15">
      <c r="B28" s="710">
        <v>40511</v>
      </c>
      <c r="C28" s="565"/>
      <c r="D28" s="566">
        <v>40522</v>
      </c>
      <c r="E28" s="435">
        <v>1050</v>
      </c>
      <c r="F28" s="607">
        <v>1200.0450000000001</v>
      </c>
      <c r="G28" s="371">
        <v>1098.221627408994</v>
      </c>
      <c r="H28" s="607">
        <v>1010.4</v>
      </c>
      <c r="I28" s="435">
        <v>1890</v>
      </c>
      <c r="J28" s="607">
        <v>2100</v>
      </c>
      <c r="K28" s="371">
        <v>1996.8110714167574</v>
      </c>
      <c r="L28" s="607">
        <v>20603.599999999999</v>
      </c>
    </row>
    <row r="29" spans="2:12" x14ac:dyDescent="0.15">
      <c r="B29" s="710" t="s">
        <v>152</v>
      </c>
      <c r="C29" s="565"/>
      <c r="D29" s="566"/>
      <c r="E29" s="435"/>
      <c r="F29" s="607"/>
      <c r="G29" s="371"/>
      <c r="H29" s="607"/>
      <c r="I29" s="435"/>
      <c r="J29" s="607"/>
      <c r="K29" s="371"/>
      <c r="L29" s="607"/>
    </row>
    <row r="30" spans="2:12" x14ac:dyDescent="0.15">
      <c r="B30" s="567"/>
      <c r="C30" s="565"/>
      <c r="D30" s="566"/>
      <c r="E30" s="435"/>
      <c r="F30" s="607"/>
      <c r="G30" s="371"/>
      <c r="H30" s="607"/>
      <c r="I30" s="435"/>
      <c r="J30" s="607"/>
      <c r="K30" s="371"/>
      <c r="L30" s="607"/>
    </row>
    <row r="31" spans="2:12" x14ac:dyDescent="0.15">
      <c r="B31" s="710" t="s">
        <v>153</v>
      </c>
      <c r="C31" s="565"/>
      <c r="D31" s="566"/>
      <c r="E31" s="435"/>
      <c r="F31" s="607"/>
      <c r="G31" s="371"/>
      <c r="H31" s="607"/>
      <c r="I31" s="435"/>
      <c r="J31" s="607"/>
      <c r="K31" s="371"/>
      <c r="L31" s="607"/>
    </row>
    <row r="32" spans="2:12" x14ac:dyDescent="0.15">
      <c r="B32" s="567">
        <v>40525</v>
      </c>
      <c r="C32" s="565"/>
      <c r="D32" s="566">
        <v>40536</v>
      </c>
      <c r="E32" s="435">
        <v>1050</v>
      </c>
      <c r="F32" s="607">
        <v>1212.75</v>
      </c>
      <c r="G32" s="371">
        <v>1103.3787380874139</v>
      </c>
      <c r="H32" s="607">
        <v>1376.7</v>
      </c>
      <c r="I32" s="435">
        <v>1890</v>
      </c>
      <c r="J32" s="607">
        <v>2205</v>
      </c>
      <c r="K32" s="371">
        <v>2047.279299299679</v>
      </c>
      <c r="L32" s="607">
        <v>18688.900000000001</v>
      </c>
    </row>
    <row r="33" spans="2:20" x14ac:dyDescent="0.15">
      <c r="B33" s="710" t="s">
        <v>154</v>
      </c>
      <c r="C33" s="565"/>
      <c r="D33" s="566"/>
      <c r="E33" s="435"/>
      <c r="F33" s="607"/>
      <c r="G33" s="371"/>
      <c r="H33" s="607"/>
      <c r="I33" s="435"/>
      <c r="J33" s="607"/>
      <c r="K33" s="371"/>
      <c r="L33" s="607"/>
    </row>
    <row r="34" spans="2:20" ht="12" customHeight="1" x14ac:dyDescent="0.15">
      <c r="B34" s="710"/>
      <c r="C34" s="565"/>
      <c r="D34" s="566">
        <v>40906</v>
      </c>
      <c r="E34" s="435"/>
      <c r="F34" s="607"/>
      <c r="G34" s="371"/>
      <c r="H34" s="607">
        <v>247</v>
      </c>
      <c r="I34" s="435"/>
      <c r="J34" s="607"/>
      <c r="K34" s="371"/>
      <c r="L34" s="607">
        <v>12358</v>
      </c>
    </row>
    <row r="35" spans="2:20" ht="12" customHeight="1" x14ac:dyDescent="0.15">
      <c r="B35" s="710" t="s">
        <v>155</v>
      </c>
      <c r="C35" s="565"/>
      <c r="D35" s="566"/>
      <c r="E35" s="435"/>
      <c r="F35" s="607"/>
      <c r="G35" s="371"/>
      <c r="H35" s="607"/>
      <c r="I35" s="435"/>
      <c r="J35" s="607"/>
      <c r="K35" s="371"/>
      <c r="L35" s="607"/>
    </row>
    <row r="36" spans="2:20" ht="12" customHeight="1" x14ac:dyDescent="0.15">
      <c r="B36" s="711"/>
      <c r="C36" s="573"/>
      <c r="D36" s="574"/>
      <c r="E36" s="601"/>
      <c r="F36" s="609"/>
      <c r="G36" s="416"/>
      <c r="H36" s="609"/>
      <c r="I36" s="601"/>
      <c r="J36" s="609"/>
      <c r="K36" s="416"/>
      <c r="L36" s="609"/>
    </row>
    <row r="37" spans="2:20" ht="6" customHeight="1" x14ac:dyDescent="0.15">
      <c r="B37" s="430"/>
      <c r="C37" s="431"/>
      <c r="D37" s="43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</row>
    <row r="38" spans="2:20" ht="12.75" customHeight="1" x14ac:dyDescent="0.15">
      <c r="B38" s="373"/>
    </row>
    <row r="39" spans="2:20" ht="12.75" customHeight="1" x14ac:dyDescent="0.15">
      <c r="B39" s="374"/>
    </row>
    <row r="40" spans="2:20" x14ac:dyDescent="0.15">
      <c r="B40" s="374"/>
    </row>
    <row r="41" spans="2:20" x14ac:dyDescent="0.15">
      <c r="B41" s="374"/>
    </row>
  </sheetData>
  <phoneticPr fontId="5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B2:T39"/>
  <sheetViews>
    <sheetView zoomScale="75" workbookViewId="0"/>
  </sheetViews>
  <sheetFormatPr defaultColWidth="7.5" defaultRowHeight="12" x14ac:dyDescent="0.15"/>
  <cols>
    <col min="1" max="1" width="1.625" style="317" customWidth="1"/>
    <col min="2" max="2" width="4.125" style="317" customWidth="1"/>
    <col min="3" max="3" width="3.125" style="317" customWidth="1"/>
    <col min="4" max="4" width="2.625" style="317" customWidth="1"/>
    <col min="5" max="7" width="7.625" style="317" customWidth="1"/>
    <col min="8" max="8" width="9.125" style="317" customWidth="1"/>
    <col min="9" max="11" width="7.625" style="317" customWidth="1"/>
    <col min="12" max="12" width="9.125" style="317" customWidth="1"/>
    <col min="13" max="15" width="7.625" style="317" customWidth="1"/>
    <col min="16" max="16" width="9.125" style="317" customWidth="1"/>
    <col min="17" max="19" width="7.625" style="317" customWidth="1"/>
    <col min="20" max="20" width="9.125" style="317" customWidth="1"/>
    <col min="21" max="16384" width="7.5" style="317"/>
  </cols>
  <sheetData>
    <row r="2" spans="2:16" x14ac:dyDescent="0.15">
      <c r="B2" s="317" t="s">
        <v>468</v>
      </c>
    </row>
    <row r="3" spans="2:16" x14ac:dyDescent="0.15">
      <c r="L3" s="378" t="s">
        <v>187</v>
      </c>
    </row>
    <row r="4" spans="2:16" ht="6" customHeight="1" x14ac:dyDescent="0.15"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0"/>
    </row>
    <row r="5" spans="2:16" ht="15" customHeight="1" x14ac:dyDescent="0.15">
      <c r="B5" s="437"/>
      <c r="C5" s="596" t="s">
        <v>188</v>
      </c>
      <c r="D5" s="598"/>
      <c r="E5" s="749">
        <v>3</v>
      </c>
      <c r="F5" s="750"/>
      <c r="G5" s="750"/>
      <c r="H5" s="751"/>
      <c r="I5" s="749">
        <v>2</v>
      </c>
      <c r="J5" s="750"/>
      <c r="K5" s="750"/>
      <c r="L5" s="751"/>
      <c r="M5" s="749">
        <v>3</v>
      </c>
      <c r="N5" s="750"/>
      <c r="O5" s="750"/>
      <c r="P5" s="751"/>
    </row>
    <row r="6" spans="2:16" ht="15" customHeight="1" x14ac:dyDescent="0.15">
      <c r="B6" s="437"/>
      <c r="C6" s="343" t="s">
        <v>189</v>
      </c>
      <c r="D6" s="615"/>
      <c r="E6" s="749" t="s">
        <v>190</v>
      </c>
      <c r="F6" s="750"/>
      <c r="G6" s="750"/>
      <c r="H6" s="751"/>
      <c r="I6" s="749" t="s">
        <v>191</v>
      </c>
      <c r="J6" s="750"/>
      <c r="K6" s="750"/>
      <c r="L6" s="751"/>
      <c r="M6" s="749" t="s">
        <v>192</v>
      </c>
      <c r="N6" s="750"/>
      <c r="O6" s="750"/>
      <c r="P6" s="751"/>
    </row>
    <row r="7" spans="2:16" ht="15" customHeight="1" x14ac:dyDescent="0.15">
      <c r="B7" s="341" t="s">
        <v>124</v>
      </c>
      <c r="C7" s="326"/>
      <c r="D7" s="342"/>
      <c r="E7" s="596" t="s">
        <v>163</v>
      </c>
      <c r="F7" s="631" t="s">
        <v>126</v>
      </c>
      <c r="G7" s="597" t="s">
        <v>194</v>
      </c>
      <c r="H7" s="631" t="s">
        <v>195</v>
      </c>
      <c r="I7" s="596" t="s">
        <v>163</v>
      </c>
      <c r="J7" s="631" t="s">
        <v>126</v>
      </c>
      <c r="K7" s="597" t="s">
        <v>194</v>
      </c>
      <c r="L7" s="631" t="s">
        <v>128</v>
      </c>
      <c r="M7" s="596" t="s">
        <v>163</v>
      </c>
      <c r="N7" s="631" t="s">
        <v>126</v>
      </c>
      <c r="O7" s="597" t="s">
        <v>194</v>
      </c>
      <c r="P7" s="631" t="s">
        <v>128</v>
      </c>
    </row>
    <row r="8" spans="2:16" ht="15" customHeight="1" x14ac:dyDescent="0.15">
      <c r="B8" s="437" t="s">
        <v>95</v>
      </c>
      <c r="C8" s="372">
        <v>20</v>
      </c>
      <c r="D8" s="414" t="s">
        <v>96</v>
      </c>
      <c r="E8" s="437">
        <v>2100</v>
      </c>
      <c r="F8" s="362">
        <v>2783</v>
      </c>
      <c r="G8" s="320">
        <v>2546</v>
      </c>
      <c r="H8" s="362">
        <v>108620</v>
      </c>
      <c r="I8" s="352">
        <v>1296</v>
      </c>
      <c r="J8" s="583">
        <v>1470</v>
      </c>
      <c r="K8" s="584">
        <v>1407</v>
      </c>
      <c r="L8" s="362">
        <v>34627</v>
      </c>
      <c r="M8" s="352"/>
      <c r="N8" s="583"/>
      <c r="O8" s="584"/>
      <c r="P8" s="362"/>
    </row>
    <row r="9" spans="2:16" ht="15" customHeight="1" x14ac:dyDescent="0.15">
      <c r="B9" s="435"/>
      <c r="C9" s="372">
        <v>21</v>
      </c>
      <c r="D9" s="414"/>
      <c r="E9" s="437">
        <v>1785</v>
      </c>
      <c r="F9" s="362">
        <v>2625</v>
      </c>
      <c r="G9" s="320">
        <v>2255</v>
      </c>
      <c r="H9" s="362">
        <v>1075905</v>
      </c>
      <c r="I9" s="437">
        <v>1208</v>
      </c>
      <c r="J9" s="362">
        <v>1470</v>
      </c>
      <c r="K9" s="320">
        <v>1344</v>
      </c>
      <c r="L9" s="362">
        <v>684291</v>
      </c>
      <c r="M9" s="437">
        <v>1680</v>
      </c>
      <c r="N9" s="362">
        <v>2048</v>
      </c>
      <c r="O9" s="320">
        <v>1856</v>
      </c>
      <c r="P9" s="362">
        <v>371084</v>
      </c>
    </row>
    <row r="10" spans="2:16" ht="15" customHeight="1" x14ac:dyDescent="0.15">
      <c r="B10" s="435"/>
      <c r="C10" s="372">
        <v>22</v>
      </c>
      <c r="D10" s="414"/>
      <c r="E10" s="437"/>
      <c r="F10" s="362"/>
      <c r="G10" s="320"/>
      <c r="H10" s="362"/>
      <c r="I10" s="352"/>
      <c r="J10" s="583"/>
      <c r="K10" s="584"/>
      <c r="L10" s="583"/>
      <c r="M10" s="352"/>
      <c r="N10" s="583"/>
      <c r="O10" s="584"/>
      <c r="P10" s="583"/>
    </row>
    <row r="11" spans="2:16" ht="15" customHeight="1" x14ac:dyDescent="0.15">
      <c r="B11" s="435"/>
      <c r="C11" s="372">
        <v>23</v>
      </c>
      <c r="D11" s="414"/>
      <c r="E11" s="437"/>
      <c r="F11" s="362"/>
      <c r="G11" s="320"/>
      <c r="H11" s="362"/>
      <c r="I11" s="437"/>
      <c r="J11" s="362"/>
      <c r="K11" s="320"/>
      <c r="L11" s="362"/>
      <c r="M11" s="437"/>
      <c r="N11" s="362"/>
      <c r="O11" s="320"/>
      <c r="P11" s="362"/>
    </row>
    <row r="12" spans="2:16" ht="15" customHeight="1" x14ac:dyDescent="0.15">
      <c r="B12" s="435"/>
      <c r="C12" s="372">
        <v>24</v>
      </c>
      <c r="D12" s="371"/>
      <c r="E12" s="437"/>
      <c r="F12" s="362"/>
      <c r="G12" s="320"/>
      <c r="H12" s="362"/>
      <c r="I12" s="352"/>
      <c r="J12" s="583"/>
      <c r="K12" s="584"/>
      <c r="L12" s="362"/>
      <c r="M12" s="352"/>
      <c r="N12" s="583"/>
      <c r="O12" s="584"/>
      <c r="P12" s="362"/>
    </row>
    <row r="13" spans="2:16" ht="15" customHeight="1" x14ac:dyDescent="0.15">
      <c r="B13" s="601"/>
      <c r="C13" s="608">
        <v>25</v>
      </c>
      <c r="D13" s="416"/>
      <c r="E13" s="341"/>
      <c r="F13" s="377"/>
      <c r="G13" s="326"/>
      <c r="H13" s="377"/>
      <c r="I13" s="356"/>
      <c r="J13" s="586"/>
      <c r="K13" s="594"/>
      <c r="L13" s="377"/>
      <c r="M13" s="356"/>
      <c r="N13" s="586"/>
      <c r="O13" s="594"/>
      <c r="P13" s="377"/>
    </row>
    <row r="14" spans="2:16" ht="15" customHeight="1" x14ac:dyDescent="0.15">
      <c r="B14" s="437" t="s">
        <v>196</v>
      </c>
      <c r="C14" s="320">
        <v>4</v>
      </c>
      <c r="E14" s="437">
        <v>1838</v>
      </c>
      <c r="F14" s="362">
        <v>2415</v>
      </c>
      <c r="G14" s="320">
        <v>2218</v>
      </c>
      <c r="H14" s="362">
        <v>78876</v>
      </c>
      <c r="I14" s="352">
        <v>1260</v>
      </c>
      <c r="J14" s="583">
        <v>1470</v>
      </c>
      <c r="K14" s="584">
        <v>1372</v>
      </c>
      <c r="L14" s="583">
        <v>54877</v>
      </c>
      <c r="M14" s="352">
        <v>1680</v>
      </c>
      <c r="N14" s="583">
        <v>1943</v>
      </c>
      <c r="O14" s="584">
        <v>1822</v>
      </c>
      <c r="P14" s="583">
        <v>19066</v>
      </c>
    </row>
    <row r="15" spans="2:16" ht="15" customHeight="1" x14ac:dyDescent="0.15">
      <c r="B15" s="437"/>
      <c r="C15" s="320">
        <v>5</v>
      </c>
      <c r="E15" s="437">
        <v>2205</v>
      </c>
      <c r="F15" s="362">
        <v>2499</v>
      </c>
      <c r="G15" s="320">
        <v>2329</v>
      </c>
      <c r="H15" s="362">
        <v>98200</v>
      </c>
      <c r="I15" s="352">
        <v>1260</v>
      </c>
      <c r="J15" s="583">
        <v>1470</v>
      </c>
      <c r="K15" s="584">
        <v>1357</v>
      </c>
      <c r="L15" s="583">
        <v>67696</v>
      </c>
      <c r="M15" s="352">
        <v>1680</v>
      </c>
      <c r="N15" s="583">
        <v>1995</v>
      </c>
      <c r="O15" s="584">
        <v>1854</v>
      </c>
      <c r="P15" s="583">
        <v>39815</v>
      </c>
    </row>
    <row r="16" spans="2:16" ht="15" customHeight="1" x14ac:dyDescent="0.15">
      <c r="B16" s="437"/>
      <c r="C16" s="320">
        <v>6</v>
      </c>
      <c r="E16" s="437">
        <v>2153</v>
      </c>
      <c r="F16" s="362">
        <v>2415</v>
      </c>
      <c r="G16" s="320">
        <v>2312</v>
      </c>
      <c r="H16" s="362">
        <v>75506</v>
      </c>
      <c r="I16" s="352">
        <v>1260</v>
      </c>
      <c r="J16" s="583">
        <v>1455</v>
      </c>
      <c r="K16" s="584">
        <v>1359</v>
      </c>
      <c r="L16" s="583">
        <v>65072</v>
      </c>
      <c r="M16" s="352">
        <v>1680</v>
      </c>
      <c r="N16" s="583">
        <v>1995</v>
      </c>
      <c r="O16" s="584">
        <v>1856</v>
      </c>
      <c r="P16" s="583">
        <v>54945</v>
      </c>
    </row>
    <row r="17" spans="2:20" ht="15" customHeight="1" x14ac:dyDescent="0.15">
      <c r="B17" s="437"/>
      <c r="C17" s="320">
        <v>7</v>
      </c>
      <c r="D17" s="320"/>
      <c r="E17" s="437">
        <v>2050</v>
      </c>
      <c r="F17" s="362">
        <v>2415</v>
      </c>
      <c r="G17" s="320">
        <v>2252</v>
      </c>
      <c r="H17" s="362">
        <v>91771</v>
      </c>
      <c r="I17" s="352">
        <v>1301</v>
      </c>
      <c r="J17" s="583">
        <v>1426</v>
      </c>
      <c r="K17" s="584">
        <v>1356</v>
      </c>
      <c r="L17" s="583">
        <v>51537</v>
      </c>
      <c r="M17" s="352">
        <v>1680</v>
      </c>
      <c r="N17" s="583">
        <v>1943</v>
      </c>
      <c r="O17" s="584">
        <v>1809</v>
      </c>
      <c r="P17" s="583">
        <v>35424</v>
      </c>
    </row>
    <row r="18" spans="2:20" ht="15" customHeight="1" x14ac:dyDescent="0.15">
      <c r="B18" s="437"/>
      <c r="C18" s="320">
        <v>8</v>
      </c>
      <c r="D18" s="320"/>
      <c r="E18" s="437">
        <v>1995</v>
      </c>
      <c r="F18" s="362">
        <v>2342</v>
      </c>
      <c r="G18" s="320">
        <v>2179</v>
      </c>
      <c r="H18" s="362">
        <v>69163</v>
      </c>
      <c r="I18" s="352">
        <v>1215</v>
      </c>
      <c r="J18" s="583">
        <v>1418</v>
      </c>
      <c r="K18" s="584">
        <v>1314</v>
      </c>
      <c r="L18" s="583">
        <v>46742</v>
      </c>
      <c r="M18" s="352">
        <v>1680</v>
      </c>
      <c r="N18" s="583">
        <v>1995</v>
      </c>
      <c r="O18" s="584">
        <v>1835</v>
      </c>
      <c r="P18" s="583">
        <v>46186</v>
      </c>
    </row>
    <row r="19" spans="2:20" ht="15" customHeight="1" x14ac:dyDescent="0.15">
      <c r="B19" s="437"/>
      <c r="C19" s="320">
        <v>9</v>
      </c>
      <c r="D19" s="320"/>
      <c r="E19" s="437">
        <v>2046</v>
      </c>
      <c r="F19" s="362">
        <v>2310</v>
      </c>
      <c r="G19" s="320">
        <v>2179</v>
      </c>
      <c r="H19" s="362">
        <v>103843</v>
      </c>
      <c r="I19" s="352">
        <v>1208</v>
      </c>
      <c r="J19" s="583">
        <v>1397</v>
      </c>
      <c r="K19" s="584">
        <v>1283</v>
      </c>
      <c r="L19" s="583">
        <v>65042</v>
      </c>
      <c r="M19" s="352">
        <v>1680</v>
      </c>
      <c r="N19" s="583">
        <v>1943</v>
      </c>
      <c r="O19" s="584">
        <v>1817</v>
      </c>
      <c r="P19" s="583">
        <v>31928</v>
      </c>
    </row>
    <row r="20" spans="2:20" ht="15" customHeight="1" x14ac:dyDescent="0.15">
      <c r="B20" s="437"/>
      <c r="C20" s="320">
        <v>10</v>
      </c>
      <c r="D20" s="320"/>
      <c r="E20" s="437">
        <v>2100</v>
      </c>
      <c r="F20" s="362">
        <v>2363</v>
      </c>
      <c r="G20" s="320">
        <v>2233</v>
      </c>
      <c r="H20" s="362">
        <v>55387</v>
      </c>
      <c r="I20" s="352">
        <v>1227</v>
      </c>
      <c r="J20" s="583">
        <v>1418</v>
      </c>
      <c r="K20" s="584">
        <v>1310</v>
      </c>
      <c r="L20" s="583">
        <v>48928</v>
      </c>
      <c r="M20" s="352">
        <v>1733</v>
      </c>
      <c r="N20" s="583">
        <v>1995</v>
      </c>
      <c r="O20" s="584">
        <v>1852</v>
      </c>
      <c r="P20" s="583">
        <v>36855</v>
      </c>
    </row>
    <row r="21" spans="2:20" ht="15" customHeight="1" x14ac:dyDescent="0.15">
      <c r="B21" s="437"/>
      <c r="C21" s="320">
        <v>11</v>
      </c>
      <c r="D21" s="320"/>
      <c r="E21" s="437">
        <v>2100</v>
      </c>
      <c r="F21" s="362">
        <v>2415</v>
      </c>
      <c r="G21" s="320">
        <v>2254</v>
      </c>
      <c r="H21" s="362">
        <v>104864</v>
      </c>
      <c r="I21" s="352">
        <v>1260</v>
      </c>
      <c r="J21" s="583">
        <v>1365</v>
      </c>
      <c r="K21" s="584">
        <v>1313</v>
      </c>
      <c r="L21" s="583">
        <v>50152</v>
      </c>
      <c r="M21" s="352">
        <v>1733</v>
      </c>
      <c r="N21" s="583">
        <v>1995</v>
      </c>
      <c r="O21" s="584">
        <v>1868</v>
      </c>
      <c r="P21" s="583">
        <v>38467</v>
      </c>
    </row>
    <row r="22" spans="2:20" ht="15" customHeight="1" x14ac:dyDescent="0.15">
      <c r="B22" s="437"/>
      <c r="C22" s="320">
        <v>12</v>
      </c>
      <c r="D22" s="320"/>
      <c r="E22" s="437">
        <v>2100</v>
      </c>
      <c r="F22" s="362">
        <v>2520</v>
      </c>
      <c r="G22" s="320">
        <v>2336</v>
      </c>
      <c r="H22" s="362">
        <v>123498</v>
      </c>
      <c r="I22" s="352">
        <v>1260</v>
      </c>
      <c r="J22" s="583">
        <v>1418</v>
      </c>
      <c r="K22" s="584">
        <v>1319</v>
      </c>
      <c r="L22" s="583">
        <v>45051</v>
      </c>
      <c r="M22" s="352">
        <v>1733</v>
      </c>
      <c r="N22" s="583">
        <v>2048</v>
      </c>
      <c r="O22" s="584">
        <v>1902</v>
      </c>
      <c r="P22" s="583">
        <v>68398</v>
      </c>
    </row>
    <row r="23" spans="2:20" ht="15" customHeight="1" x14ac:dyDescent="0.15">
      <c r="B23" s="437" t="s">
        <v>99</v>
      </c>
      <c r="C23" s="320">
        <v>1</v>
      </c>
      <c r="D23" s="320" t="s">
        <v>2</v>
      </c>
      <c r="E23" s="437">
        <v>2100</v>
      </c>
      <c r="F23" s="362">
        <v>2478</v>
      </c>
      <c r="G23" s="320">
        <v>2275</v>
      </c>
      <c r="H23" s="362">
        <v>43626</v>
      </c>
      <c r="I23" s="352">
        <v>1155</v>
      </c>
      <c r="J23" s="583">
        <v>1418</v>
      </c>
      <c r="K23" s="584">
        <v>1264</v>
      </c>
      <c r="L23" s="583">
        <v>53024</v>
      </c>
      <c r="M23" s="352">
        <v>1785</v>
      </c>
      <c r="N23" s="583">
        <v>1995</v>
      </c>
      <c r="O23" s="584">
        <v>1881</v>
      </c>
      <c r="P23" s="583">
        <v>37618</v>
      </c>
    </row>
    <row r="24" spans="2:20" ht="15" customHeight="1" x14ac:dyDescent="0.15">
      <c r="B24" s="437"/>
      <c r="C24" s="320">
        <v>2</v>
      </c>
      <c r="D24" s="320"/>
      <c r="E24" s="437">
        <v>2048</v>
      </c>
      <c r="F24" s="362">
        <v>2468</v>
      </c>
      <c r="G24" s="320">
        <v>2272</v>
      </c>
      <c r="H24" s="362">
        <v>51842</v>
      </c>
      <c r="I24" s="352">
        <v>1155</v>
      </c>
      <c r="J24" s="583">
        <v>1365</v>
      </c>
      <c r="K24" s="584">
        <v>1253</v>
      </c>
      <c r="L24" s="583">
        <v>43870</v>
      </c>
      <c r="M24" s="352">
        <v>1733</v>
      </c>
      <c r="N24" s="583">
        <v>1997</v>
      </c>
      <c r="O24" s="584">
        <v>1859</v>
      </c>
      <c r="P24" s="583">
        <v>40470</v>
      </c>
    </row>
    <row r="25" spans="2:20" ht="15" customHeight="1" x14ac:dyDescent="0.15">
      <c r="B25" s="437"/>
      <c r="C25" s="320">
        <v>3</v>
      </c>
      <c r="D25" s="320"/>
      <c r="E25" s="437">
        <v>2048</v>
      </c>
      <c r="F25" s="362">
        <v>2468</v>
      </c>
      <c r="G25" s="320">
        <v>2274</v>
      </c>
      <c r="H25" s="362">
        <v>57353</v>
      </c>
      <c r="I25" s="352">
        <v>1155</v>
      </c>
      <c r="J25" s="583">
        <v>1380</v>
      </c>
      <c r="K25" s="584">
        <v>1253</v>
      </c>
      <c r="L25" s="583">
        <v>48368</v>
      </c>
      <c r="M25" s="352">
        <v>1712</v>
      </c>
      <c r="N25" s="583">
        <v>1995</v>
      </c>
      <c r="O25" s="584">
        <v>1872</v>
      </c>
      <c r="P25" s="583">
        <v>39009</v>
      </c>
    </row>
    <row r="26" spans="2:20" ht="15" customHeight="1" x14ac:dyDescent="0.15">
      <c r="B26" s="437"/>
      <c r="C26" s="320">
        <v>4</v>
      </c>
      <c r="D26" s="320"/>
      <c r="E26" s="437">
        <v>2153</v>
      </c>
      <c r="F26" s="362">
        <v>2473</v>
      </c>
      <c r="G26" s="320">
        <v>2319</v>
      </c>
      <c r="H26" s="362">
        <v>63795</v>
      </c>
      <c r="I26" s="352">
        <v>1193</v>
      </c>
      <c r="J26" s="583">
        <v>1397</v>
      </c>
      <c r="K26" s="584">
        <v>1296</v>
      </c>
      <c r="L26" s="583">
        <v>35412</v>
      </c>
      <c r="M26" s="352">
        <v>1733</v>
      </c>
      <c r="N26" s="583">
        <v>1995</v>
      </c>
      <c r="O26" s="584">
        <v>1849</v>
      </c>
      <c r="P26" s="583">
        <v>39047</v>
      </c>
    </row>
    <row r="27" spans="2:20" ht="15" customHeight="1" x14ac:dyDescent="0.15">
      <c r="B27" s="437"/>
      <c r="C27" s="320">
        <v>5</v>
      </c>
      <c r="D27" s="320"/>
      <c r="E27" s="437">
        <v>2100</v>
      </c>
      <c r="F27" s="362">
        <v>2415</v>
      </c>
      <c r="G27" s="320">
        <v>2271</v>
      </c>
      <c r="H27" s="362">
        <v>115810</v>
      </c>
      <c r="I27" s="352">
        <v>1150</v>
      </c>
      <c r="J27" s="583">
        <v>1380</v>
      </c>
      <c r="K27" s="584">
        <v>1284</v>
      </c>
      <c r="L27" s="583">
        <v>51157</v>
      </c>
      <c r="M27" s="352">
        <v>1680</v>
      </c>
      <c r="N27" s="583">
        <v>1960</v>
      </c>
      <c r="O27" s="584">
        <v>1835</v>
      </c>
      <c r="P27" s="583">
        <v>48707</v>
      </c>
    </row>
    <row r="28" spans="2:20" ht="15" customHeight="1" x14ac:dyDescent="0.15">
      <c r="B28" s="437"/>
      <c r="C28" s="320">
        <v>6</v>
      </c>
      <c r="D28" s="320"/>
      <c r="E28" s="437">
        <v>1995</v>
      </c>
      <c r="F28" s="362">
        <v>2292</v>
      </c>
      <c r="G28" s="320">
        <v>2147</v>
      </c>
      <c r="H28" s="362">
        <v>85653</v>
      </c>
      <c r="I28" s="352">
        <v>1050</v>
      </c>
      <c r="J28" s="583">
        <v>1313</v>
      </c>
      <c r="K28" s="584">
        <v>1205</v>
      </c>
      <c r="L28" s="583">
        <v>52015</v>
      </c>
      <c r="M28" s="352">
        <v>1628</v>
      </c>
      <c r="N28" s="583">
        <v>1785</v>
      </c>
      <c r="O28" s="584">
        <v>1738</v>
      </c>
      <c r="P28" s="583">
        <v>29291</v>
      </c>
    </row>
    <row r="29" spans="2:20" ht="15" customHeight="1" x14ac:dyDescent="0.15">
      <c r="B29" s="437"/>
      <c r="C29" s="320">
        <v>7</v>
      </c>
      <c r="D29" s="320"/>
      <c r="E29" s="437">
        <v>1995</v>
      </c>
      <c r="F29" s="362">
        <v>2248</v>
      </c>
      <c r="G29" s="320">
        <v>2139</v>
      </c>
      <c r="H29" s="362">
        <v>54146</v>
      </c>
      <c r="I29" s="352">
        <v>1084</v>
      </c>
      <c r="J29" s="583">
        <v>1355</v>
      </c>
      <c r="K29" s="584">
        <v>1190</v>
      </c>
      <c r="L29" s="583">
        <v>28203</v>
      </c>
      <c r="M29" s="352">
        <v>1554</v>
      </c>
      <c r="N29" s="583">
        <v>1785</v>
      </c>
      <c r="O29" s="584">
        <v>1685</v>
      </c>
      <c r="P29" s="583">
        <v>22118</v>
      </c>
    </row>
    <row r="30" spans="2:20" ht="15" customHeight="1" x14ac:dyDescent="0.15">
      <c r="B30" s="437"/>
      <c r="C30" s="320">
        <v>8</v>
      </c>
      <c r="D30" s="320"/>
      <c r="E30" s="437">
        <v>1995</v>
      </c>
      <c r="F30" s="362">
        <v>2205</v>
      </c>
      <c r="G30" s="362">
        <v>2108</v>
      </c>
      <c r="H30" s="328">
        <v>68608</v>
      </c>
      <c r="I30" s="352">
        <v>1103</v>
      </c>
      <c r="J30" s="583">
        <v>1313</v>
      </c>
      <c r="K30" s="584">
        <v>1246</v>
      </c>
      <c r="L30" s="583">
        <v>50456</v>
      </c>
      <c r="M30" s="352">
        <v>1628</v>
      </c>
      <c r="N30" s="583">
        <v>1838</v>
      </c>
      <c r="O30" s="584">
        <v>1760</v>
      </c>
      <c r="P30" s="583">
        <v>38332</v>
      </c>
    </row>
    <row r="31" spans="2:20" ht="15" customHeight="1" x14ac:dyDescent="0.15">
      <c r="B31" s="437"/>
      <c r="C31" s="320">
        <v>9</v>
      </c>
      <c r="D31" s="320"/>
      <c r="E31" s="437">
        <v>1995</v>
      </c>
      <c r="F31" s="362">
        <v>2310</v>
      </c>
      <c r="G31" s="362">
        <v>2140</v>
      </c>
      <c r="H31" s="328">
        <v>97791</v>
      </c>
      <c r="I31" s="435">
        <v>1103</v>
      </c>
      <c r="J31" s="607">
        <v>1355</v>
      </c>
      <c r="K31" s="371">
        <v>1248</v>
      </c>
      <c r="L31" s="607">
        <v>41729</v>
      </c>
      <c r="M31" s="435">
        <v>1649</v>
      </c>
      <c r="N31" s="607">
        <v>1869</v>
      </c>
      <c r="O31" s="371">
        <v>1761</v>
      </c>
      <c r="P31" s="607">
        <v>32206</v>
      </c>
    </row>
    <row r="32" spans="2:20" ht="14.25" customHeight="1" x14ac:dyDescent="0.15">
      <c r="B32" s="437"/>
      <c r="C32" s="320">
        <v>10</v>
      </c>
      <c r="D32" s="328"/>
      <c r="E32" s="362">
        <v>2047.5</v>
      </c>
      <c r="F32" s="362">
        <v>2310</v>
      </c>
      <c r="G32" s="362">
        <v>2192.511316521146</v>
      </c>
      <c r="H32" s="362">
        <v>79408.700000000012</v>
      </c>
      <c r="I32" s="607">
        <v>1155</v>
      </c>
      <c r="J32" s="607">
        <v>1346.1000000000001</v>
      </c>
      <c r="K32" s="607">
        <v>1254.459207849226</v>
      </c>
      <c r="L32" s="607">
        <v>50222.400000000001</v>
      </c>
      <c r="M32" s="607">
        <v>1732.5</v>
      </c>
      <c r="N32" s="607">
        <v>1942.5</v>
      </c>
      <c r="O32" s="607">
        <v>1851.0457393678075</v>
      </c>
      <c r="P32" s="607">
        <v>33324.400000000001</v>
      </c>
      <c r="Q32" s="437"/>
      <c r="R32" s="320"/>
      <c r="S32" s="320"/>
      <c r="T32" s="320"/>
    </row>
    <row r="33" spans="2:20" ht="14.25" customHeight="1" x14ac:dyDescent="0.15">
      <c r="B33" s="437"/>
      <c r="C33" s="320">
        <v>11</v>
      </c>
      <c r="D33" s="328"/>
      <c r="E33" s="328">
        <v>2100</v>
      </c>
      <c r="F33" s="362">
        <v>2415</v>
      </c>
      <c r="G33" s="362">
        <v>2237</v>
      </c>
      <c r="H33" s="362">
        <v>80743</v>
      </c>
      <c r="I33" s="607">
        <v>1134</v>
      </c>
      <c r="J33" s="607">
        <v>1344</v>
      </c>
      <c r="K33" s="607">
        <v>1245</v>
      </c>
      <c r="L33" s="607">
        <v>71679</v>
      </c>
      <c r="M33" s="607">
        <v>1785</v>
      </c>
      <c r="N33" s="607">
        <v>1995</v>
      </c>
      <c r="O33" s="607">
        <v>1893</v>
      </c>
      <c r="P33" s="612">
        <v>33060</v>
      </c>
      <c r="Q33" s="320"/>
      <c r="R33" s="320"/>
      <c r="S33" s="320"/>
      <c r="T33" s="320"/>
    </row>
    <row r="34" spans="2:20" ht="14.25" customHeight="1" x14ac:dyDescent="0.15">
      <c r="B34" s="341"/>
      <c r="C34" s="326">
        <v>12</v>
      </c>
      <c r="D34" s="342"/>
      <c r="E34" s="377">
        <v>2205</v>
      </c>
      <c r="F34" s="326">
        <v>2467.5</v>
      </c>
      <c r="G34" s="342">
        <v>2330.3920855559354</v>
      </c>
      <c r="H34" s="377">
        <v>131431</v>
      </c>
      <c r="I34" s="609">
        <v>1173.7950000000001</v>
      </c>
      <c r="J34" s="609">
        <v>1344</v>
      </c>
      <c r="K34" s="609">
        <v>1256.4181005883136</v>
      </c>
      <c r="L34" s="609">
        <v>43339</v>
      </c>
      <c r="M34" s="609">
        <v>1890</v>
      </c>
      <c r="N34" s="609">
        <v>2205</v>
      </c>
      <c r="O34" s="609">
        <v>2023.9523790108863</v>
      </c>
      <c r="P34" s="614">
        <v>51651</v>
      </c>
      <c r="Q34" s="320"/>
      <c r="R34" s="320"/>
      <c r="S34" s="320"/>
      <c r="T34" s="320"/>
    </row>
    <row r="35" spans="2:20" ht="12.75" customHeight="1" x14ac:dyDescent="0.15">
      <c r="B35" s="281" t="s">
        <v>135</v>
      </c>
      <c r="C35" s="282" t="s">
        <v>137</v>
      </c>
      <c r="M35" s="320"/>
      <c r="N35" s="320"/>
      <c r="O35" s="320"/>
      <c r="P35" s="320"/>
      <c r="Q35" s="320"/>
      <c r="R35" s="320"/>
      <c r="S35" s="320"/>
      <c r="T35" s="320"/>
    </row>
    <row r="36" spans="2:20" ht="12.75" customHeight="1" x14ac:dyDescent="0.15">
      <c r="B36" s="283" t="s">
        <v>1</v>
      </c>
      <c r="C36" s="317" t="s">
        <v>469</v>
      </c>
    </row>
    <row r="37" spans="2:20" ht="12.75" customHeight="1" x14ac:dyDescent="0.15">
      <c r="B37" s="283"/>
    </row>
    <row r="38" spans="2:20" x14ac:dyDescent="0.15">
      <c r="B38" s="283"/>
      <c r="E38" s="320"/>
      <c r="F38" s="320"/>
      <c r="G38" s="320"/>
      <c r="H38" s="320"/>
      <c r="I38" s="371"/>
      <c r="J38" s="371"/>
      <c r="K38" s="371"/>
      <c r="L38" s="371"/>
      <c r="M38" s="371"/>
      <c r="N38" s="371"/>
      <c r="O38" s="371"/>
      <c r="P38" s="371"/>
    </row>
    <row r="39" spans="2:20" x14ac:dyDescent="0.15">
      <c r="E39" s="320"/>
      <c r="F39" s="320"/>
      <c r="G39" s="320"/>
      <c r="H39" s="320"/>
      <c r="I39" s="371"/>
      <c r="J39" s="371"/>
      <c r="K39" s="371"/>
      <c r="L39" s="371"/>
      <c r="M39" s="371"/>
      <c r="N39" s="371"/>
      <c r="O39" s="371"/>
      <c r="P39" s="371"/>
    </row>
  </sheetData>
  <mergeCells count="6">
    <mergeCell ref="E5:H5"/>
    <mergeCell ref="I5:L5"/>
    <mergeCell ref="M5:P5"/>
    <mergeCell ref="E6:H6"/>
    <mergeCell ref="I6:L6"/>
    <mergeCell ref="M6:P6"/>
  </mergeCells>
  <phoneticPr fontId="5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B1:U41"/>
  <sheetViews>
    <sheetView zoomScale="75" workbookViewId="0"/>
  </sheetViews>
  <sheetFormatPr defaultColWidth="7.5" defaultRowHeight="12" x14ac:dyDescent="0.15"/>
  <cols>
    <col min="1" max="1" width="0.5" style="317" customWidth="1"/>
    <col min="2" max="2" width="3.75" style="317" customWidth="1"/>
    <col min="3" max="3" width="7.875" style="317" customWidth="1"/>
    <col min="4" max="4" width="2.25" style="317" customWidth="1"/>
    <col min="5" max="5" width="6.625" style="317" customWidth="1"/>
    <col min="6" max="7" width="7.625" style="317" customWidth="1"/>
    <col min="8" max="8" width="9.125" style="317" customWidth="1"/>
    <col min="9" max="9" width="6.75" style="317" customWidth="1"/>
    <col min="10" max="11" width="7.625" style="317" customWidth="1"/>
    <col min="12" max="12" width="9.125" style="317" customWidth="1"/>
    <col min="13" max="13" width="6.25" style="317" customWidth="1"/>
    <col min="14" max="15" width="7.625" style="317" customWidth="1"/>
    <col min="16" max="16" width="9.125" style="317" customWidth="1"/>
    <col min="17" max="17" width="6.625" style="317" customWidth="1"/>
    <col min="18" max="19" width="7.5" style="317"/>
    <col min="20" max="20" width="9.375" style="317" customWidth="1"/>
    <col min="21" max="16384" width="7.5" style="317"/>
  </cols>
  <sheetData>
    <row r="1" spans="2:21" x14ac:dyDescent="0.15">
      <c r="B1" s="317" t="s">
        <v>231</v>
      </c>
    </row>
    <row r="2" spans="2:21" x14ac:dyDescent="0.15">
      <c r="B2" s="317" t="s">
        <v>232</v>
      </c>
    </row>
    <row r="3" spans="2:21" x14ac:dyDescent="0.15">
      <c r="T3" s="378" t="s">
        <v>187</v>
      </c>
    </row>
    <row r="4" spans="2:21" ht="6" customHeight="1" x14ac:dyDescent="0.15"/>
    <row r="5" spans="2:21" ht="12.75" customHeight="1" x14ac:dyDescent="0.15">
      <c r="B5" s="379"/>
      <c r="C5" s="749" t="s">
        <v>118</v>
      </c>
      <c r="D5" s="751"/>
      <c r="E5" s="767" t="s">
        <v>233</v>
      </c>
      <c r="F5" s="768"/>
      <c r="G5" s="768"/>
      <c r="H5" s="769"/>
      <c r="I5" s="767" t="s">
        <v>234</v>
      </c>
      <c r="J5" s="768"/>
      <c r="K5" s="768"/>
      <c r="L5" s="769"/>
      <c r="M5" s="767" t="s">
        <v>235</v>
      </c>
      <c r="N5" s="768"/>
      <c r="O5" s="768"/>
      <c r="P5" s="769"/>
      <c r="Q5" s="765" t="s">
        <v>236</v>
      </c>
      <c r="R5" s="770"/>
      <c r="S5" s="770"/>
      <c r="T5" s="766"/>
    </row>
    <row r="6" spans="2:21" x14ac:dyDescent="0.15">
      <c r="B6" s="341" t="s">
        <v>237</v>
      </c>
      <c r="C6" s="326"/>
      <c r="D6" s="326"/>
      <c r="E6" s="596" t="s">
        <v>238</v>
      </c>
      <c r="F6" s="631" t="s">
        <v>239</v>
      </c>
      <c r="G6" s="715" t="s">
        <v>194</v>
      </c>
      <c r="H6" s="631" t="s">
        <v>195</v>
      </c>
      <c r="I6" s="596" t="s">
        <v>238</v>
      </c>
      <c r="J6" s="631" t="s">
        <v>239</v>
      </c>
      <c r="K6" s="715" t="s">
        <v>194</v>
      </c>
      <c r="L6" s="631" t="s">
        <v>195</v>
      </c>
      <c r="M6" s="596" t="s">
        <v>238</v>
      </c>
      <c r="N6" s="631" t="s">
        <v>239</v>
      </c>
      <c r="O6" s="715" t="s">
        <v>194</v>
      </c>
      <c r="P6" s="631" t="s">
        <v>240</v>
      </c>
      <c r="Q6" s="596" t="s">
        <v>241</v>
      </c>
      <c r="R6" s="631" t="s">
        <v>242</v>
      </c>
      <c r="S6" s="597" t="s">
        <v>194</v>
      </c>
      <c r="T6" s="631" t="s">
        <v>195</v>
      </c>
    </row>
    <row r="7" spans="2:21" x14ac:dyDescent="0.15">
      <c r="B7" s="437" t="s">
        <v>470</v>
      </c>
      <c r="C7" s="320">
        <v>20</v>
      </c>
      <c r="D7" s="317" t="s">
        <v>0</v>
      </c>
      <c r="E7" s="437">
        <v>893</v>
      </c>
      <c r="F7" s="362">
        <v>1050</v>
      </c>
      <c r="G7" s="320">
        <v>961</v>
      </c>
      <c r="H7" s="362">
        <v>62314</v>
      </c>
      <c r="I7" s="437">
        <v>462</v>
      </c>
      <c r="J7" s="362">
        <v>588</v>
      </c>
      <c r="K7" s="320">
        <v>525</v>
      </c>
      <c r="L7" s="362">
        <v>123363</v>
      </c>
      <c r="M7" s="437">
        <v>893</v>
      </c>
      <c r="N7" s="362">
        <v>1050</v>
      </c>
      <c r="O7" s="320">
        <v>967</v>
      </c>
      <c r="P7" s="362">
        <v>104661</v>
      </c>
      <c r="Q7" s="437">
        <v>781</v>
      </c>
      <c r="R7" s="362">
        <v>914</v>
      </c>
      <c r="S7" s="320">
        <v>854</v>
      </c>
      <c r="T7" s="329">
        <v>127248</v>
      </c>
      <c r="U7" s="320"/>
    </row>
    <row r="8" spans="2:21" x14ac:dyDescent="0.15">
      <c r="B8" s="437"/>
      <c r="C8" s="320">
        <v>21</v>
      </c>
      <c r="D8" s="320"/>
      <c r="E8" s="437">
        <v>662</v>
      </c>
      <c r="F8" s="362">
        <v>1208</v>
      </c>
      <c r="G8" s="320">
        <v>813</v>
      </c>
      <c r="H8" s="362">
        <v>1332981</v>
      </c>
      <c r="I8" s="437">
        <v>347</v>
      </c>
      <c r="J8" s="362">
        <v>578</v>
      </c>
      <c r="K8" s="320">
        <v>446</v>
      </c>
      <c r="L8" s="362">
        <v>3417468</v>
      </c>
      <c r="M8" s="437">
        <v>714</v>
      </c>
      <c r="N8" s="362">
        <v>1155</v>
      </c>
      <c r="O8" s="320">
        <v>843</v>
      </c>
      <c r="P8" s="362">
        <v>2599751</v>
      </c>
      <c r="Q8" s="437">
        <v>643</v>
      </c>
      <c r="R8" s="362">
        <v>1029</v>
      </c>
      <c r="S8" s="320">
        <v>769</v>
      </c>
      <c r="T8" s="362">
        <v>3039830</v>
      </c>
      <c r="U8" s="320"/>
    </row>
    <row r="9" spans="2:21" x14ac:dyDescent="0.15">
      <c r="B9" s="341"/>
      <c r="C9" s="326">
        <v>22</v>
      </c>
      <c r="D9" s="326"/>
      <c r="E9" s="341"/>
      <c r="F9" s="377"/>
      <c r="G9" s="326"/>
      <c r="H9" s="377"/>
      <c r="I9" s="341"/>
      <c r="J9" s="377"/>
      <c r="K9" s="326"/>
      <c r="L9" s="377"/>
      <c r="M9" s="341"/>
      <c r="N9" s="377"/>
      <c r="O9" s="326"/>
      <c r="P9" s="377"/>
      <c r="Q9" s="341"/>
      <c r="R9" s="377"/>
      <c r="S9" s="326"/>
      <c r="T9" s="377"/>
      <c r="U9" s="320"/>
    </row>
    <row r="10" spans="2:21" x14ac:dyDescent="0.15">
      <c r="B10" s="437">
        <v>22</v>
      </c>
      <c r="C10" s="320">
        <v>4</v>
      </c>
      <c r="D10" s="320"/>
      <c r="E10" s="437">
        <v>683</v>
      </c>
      <c r="F10" s="362">
        <v>840</v>
      </c>
      <c r="G10" s="320">
        <v>776</v>
      </c>
      <c r="H10" s="362">
        <v>96441</v>
      </c>
      <c r="I10" s="437">
        <v>389</v>
      </c>
      <c r="J10" s="362">
        <v>504</v>
      </c>
      <c r="K10" s="320">
        <v>453</v>
      </c>
      <c r="L10" s="362">
        <v>236740</v>
      </c>
      <c r="M10" s="437">
        <v>756</v>
      </c>
      <c r="N10" s="362">
        <v>882</v>
      </c>
      <c r="O10" s="320">
        <v>820</v>
      </c>
      <c r="P10" s="362">
        <v>208870</v>
      </c>
      <c r="Q10" s="437">
        <v>735</v>
      </c>
      <c r="R10" s="362">
        <v>861</v>
      </c>
      <c r="S10" s="320">
        <v>810</v>
      </c>
      <c r="T10" s="362">
        <v>244082</v>
      </c>
      <c r="U10" s="320"/>
    </row>
    <row r="11" spans="2:21" x14ac:dyDescent="0.15">
      <c r="B11" s="437"/>
      <c r="C11" s="320">
        <v>5</v>
      </c>
      <c r="D11" s="328"/>
      <c r="E11" s="437">
        <v>746</v>
      </c>
      <c r="F11" s="362">
        <v>882</v>
      </c>
      <c r="G11" s="320">
        <v>820</v>
      </c>
      <c r="H11" s="362">
        <v>103770</v>
      </c>
      <c r="I11" s="437">
        <v>431</v>
      </c>
      <c r="J11" s="362">
        <v>525</v>
      </c>
      <c r="K11" s="320">
        <v>487</v>
      </c>
      <c r="L11" s="362">
        <v>239743</v>
      </c>
      <c r="M11" s="437">
        <v>788</v>
      </c>
      <c r="N11" s="362">
        <v>945</v>
      </c>
      <c r="O11" s="320">
        <v>880</v>
      </c>
      <c r="P11" s="362">
        <v>231998</v>
      </c>
      <c r="Q11" s="437">
        <v>767</v>
      </c>
      <c r="R11" s="362">
        <v>903</v>
      </c>
      <c r="S11" s="320">
        <v>844</v>
      </c>
      <c r="T11" s="362">
        <v>249450</v>
      </c>
      <c r="U11" s="320"/>
    </row>
    <row r="12" spans="2:21" x14ac:dyDescent="0.15">
      <c r="B12" s="437"/>
      <c r="C12" s="320">
        <v>6</v>
      </c>
      <c r="D12" s="328"/>
      <c r="E12" s="437">
        <v>772</v>
      </c>
      <c r="F12" s="362">
        <v>998</v>
      </c>
      <c r="G12" s="320">
        <v>904</v>
      </c>
      <c r="H12" s="362">
        <v>100028</v>
      </c>
      <c r="I12" s="437">
        <v>462</v>
      </c>
      <c r="J12" s="362">
        <v>620</v>
      </c>
      <c r="K12" s="320">
        <v>547</v>
      </c>
      <c r="L12" s="362">
        <v>232224</v>
      </c>
      <c r="M12" s="437">
        <v>830</v>
      </c>
      <c r="N12" s="362">
        <v>1050</v>
      </c>
      <c r="O12" s="320">
        <v>946</v>
      </c>
      <c r="P12" s="362">
        <v>211583</v>
      </c>
      <c r="Q12" s="437">
        <v>788</v>
      </c>
      <c r="R12" s="362">
        <v>945</v>
      </c>
      <c r="S12" s="320">
        <v>868</v>
      </c>
      <c r="T12" s="362">
        <v>215666</v>
      </c>
      <c r="U12" s="320"/>
    </row>
    <row r="13" spans="2:21" x14ac:dyDescent="0.15">
      <c r="B13" s="437"/>
      <c r="C13" s="320">
        <v>7</v>
      </c>
      <c r="D13" s="320"/>
      <c r="E13" s="437">
        <v>798</v>
      </c>
      <c r="F13" s="362">
        <v>977</v>
      </c>
      <c r="G13" s="320">
        <v>912</v>
      </c>
      <c r="H13" s="362">
        <v>76628</v>
      </c>
      <c r="I13" s="437">
        <v>473</v>
      </c>
      <c r="J13" s="362">
        <v>620</v>
      </c>
      <c r="K13" s="320">
        <v>549</v>
      </c>
      <c r="L13" s="362">
        <v>196599</v>
      </c>
      <c r="M13" s="437">
        <v>840</v>
      </c>
      <c r="N13" s="362">
        <v>1019</v>
      </c>
      <c r="O13" s="320">
        <v>933</v>
      </c>
      <c r="P13" s="362">
        <v>164798</v>
      </c>
      <c r="Q13" s="437">
        <v>735</v>
      </c>
      <c r="R13" s="362">
        <v>935</v>
      </c>
      <c r="S13" s="320">
        <v>836</v>
      </c>
      <c r="T13" s="362">
        <v>185219</v>
      </c>
      <c r="U13" s="320"/>
    </row>
    <row r="14" spans="2:21" x14ac:dyDescent="0.15">
      <c r="B14" s="437"/>
      <c r="C14" s="320">
        <v>8</v>
      </c>
      <c r="D14" s="320"/>
      <c r="E14" s="437">
        <v>777</v>
      </c>
      <c r="F14" s="437">
        <v>997.5</v>
      </c>
      <c r="G14" s="437">
        <v>911.05064511393493</v>
      </c>
      <c r="H14" s="437">
        <v>99424.6</v>
      </c>
      <c r="I14" s="437">
        <v>441</v>
      </c>
      <c r="J14" s="437">
        <v>535.5</v>
      </c>
      <c r="K14" s="437">
        <v>490.45757063638763</v>
      </c>
      <c r="L14" s="437">
        <v>206130</v>
      </c>
      <c r="M14" s="437">
        <v>819</v>
      </c>
      <c r="N14" s="437">
        <v>1039.5</v>
      </c>
      <c r="O14" s="437">
        <v>948.93314064986475</v>
      </c>
      <c r="P14" s="437">
        <v>198258.1</v>
      </c>
      <c r="Q14" s="437">
        <v>682.5</v>
      </c>
      <c r="R14" s="437">
        <v>924</v>
      </c>
      <c r="S14" s="437">
        <v>827.98779440045962</v>
      </c>
      <c r="T14" s="362">
        <v>224505.9</v>
      </c>
      <c r="U14" s="320"/>
    </row>
    <row r="15" spans="2:21" x14ac:dyDescent="0.15">
      <c r="B15" s="437"/>
      <c r="C15" s="320">
        <v>9</v>
      </c>
      <c r="D15" s="320"/>
      <c r="E15" s="437">
        <v>900.06</v>
      </c>
      <c r="F15" s="362">
        <v>1071</v>
      </c>
      <c r="G15" s="320">
        <v>995.42050830775099</v>
      </c>
      <c r="H15" s="362">
        <v>96736.6</v>
      </c>
      <c r="I15" s="437">
        <v>456.75</v>
      </c>
      <c r="J15" s="362">
        <v>567</v>
      </c>
      <c r="K15" s="320">
        <v>521.86567699227146</v>
      </c>
      <c r="L15" s="362">
        <v>247405.8</v>
      </c>
      <c r="M15" s="437">
        <v>913.5</v>
      </c>
      <c r="N15" s="362">
        <v>1102.5</v>
      </c>
      <c r="O15" s="320">
        <v>1025.3054263565894</v>
      </c>
      <c r="P15" s="362">
        <v>206600.3</v>
      </c>
      <c r="Q15" s="437">
        <v>819</v>
      </c>
      <c r="R15" s="362">
        <v>987</v>
      </c>
      <c r="S15" s="320">
        <v>920.86551146753311</v>
      </c>
      <c r="T15" s="362">
        <v>235764.7</v>
      </c>
      <c r="U15" s="320"/>
    </row>
    <row r="16" spans="2:21" x14ac:dyDescent="0.15">
      <c r="B16" s="437"/>
      <c r="C16" s="320">
        <v>10</v>
      </c>
      <c r="D16" s="320"/>
      <c r="E16" s="362">
        <v>766.5</v>
      </c>
      <c r="F16" s="362">
        <v>1018.5</v>
      </c>
      <c r="G16" s="362">
        <v>899.28721361335602</v>
      </c>
      <c r="H16" s="362">
        <v>100850.59999999999</v>
      </c>
      <c r="I16" s="328">
        <v>420</v>
      </c>
      <c r="J16" s="362">
        <v>567</v>
      </c>
      <c r="K16" s="362">
        <v>491.50640249220942</v>
      </c>
      <c r="L16" s="362">
        <v>232135.5</v>
      </c>
      <c r="M16" s="328">
        <v>840</v>
      </c>
      <c r="N16" s="362">
        <v>1071</v>
      </c>
      <c r="O16" s="362">
        <v>945.09931438863475</v>
      </c>
      <c r="P16" s="362">
        <v>212486.10000000003</v>
      </c>
      <c r="Q16" s="362">
        <v>787.5</v>
      </c>
      <c r="R16" s="362">
        <v>945</v>
      </c>
      <c r="S16" s="362">
        <v>880.46334581117571</v>
      </c>
      <c r="T16" s="362">
        <v>248417.99999999997</v>
      </c>
      <c r="U16" s="320"/>
    </row>
    <row r="17" spans="2:21" x14ac:dyDescent="0.15">
      <c r="B17" s="437"/>
      <c r="C17" s="320">
        <v>11</v>
      </c>
      <c r="D17" s="328"/>
      <c r="E17" s="362">
        <v>745.5</v>
      </c>
      <c r="F17" s="362">
        <v>955.5</v>
      </c>
      <c r="G17" s="362">
        <v>845.81132982881559</v>
      </c>
      <c r="H17" s="362">
        <v>152826.9</v>
      </c>
      <c r="I17" s="362">
        <v>420</v>
      </c>
      <c r="J17" s="362">
        <v>525</v>
      </c>
      <c r="K17" s="362">
        <v>475.82053468781066</v>
      </c>
      <c r="L17" s="362">
        <v>311263.50000000006</v>
      </c>
      <c r="M17" s="362">
        <v>787.5</v>
      </c>
      <c r="N17" s="362">
        <v>976.5</v>
      </c>
      <c r="O17" s="362">
        <v>872.72396198329875</v>
      </c>
      <c r="P17" s="362">
        <v>261813.4</v>
      </c>
      <c r="Q17" s="362">
        <v>787.5</v>
      </c>
      <c r="R17" s="362">
        <v>966</v>
      </c>
      <c r="S17" s="362">
        <v>863.64473550210653</v>
      </c>
      <c r="T17" s="328">
        <v>293305.10000000003</v>
      </c>
      <c r="U17" s="320"/>
    </row>
    <row r="18" spans="2:21" x14ac:dyDescent="0.15">
      <c r="B18" s="341"/>
      <c r="C18" s="326">
        <v>12</v>
      </c>
      <c r="D18" s="342"/>
      <c r="E18" s="377">
        <v>840</v>
      </c>
      <c r="F18" s="377">
        <v>1144.5</v>
      </c>
      <c r="G18" s="377">
        <v>960.87076422282007</v>
      </c>
      <c r="H18" s="377">
        <v>108539.5</v>
      </c>
      <c r="I18" s="326">
        <v>430.5</v>
      </c>
      <c r="J18" s="342">
        <v>514.5</v>
      </c>
      <c r="K18" s="377">
        <v>479.6281761896692</v>
      </c>
      <c r="L18" s="377">
        <v>269982.69999999995</v>
      </c>
      <c r="M18" s="377">
        <v>861</v>
      </c>
      <c r="N18" s="377">
        <v>1071</v>
      </c>
      <c r="O18" s="377">
        <v>952.95954630408107</v>
      </c>
      <c r="P18" s="377">
        <v>202826.8</v>
      </c>
      <c r="Q18" s="377">
        <v>850.5</v>
      </c>
      <c r="R18" s="377">
        <v>1102.5</v>
      </c>
      <c r="S18" s="377">
        <v>951.00714638011198</v>
      </c>
      <c r="T18" s="342">
        <v>246842.79999999996</v>
      </c>
      <c r="U18" s="320"/>
    </row>
    <row r="19" spans="2:21" ht="11.1" customHeight="1" x14ac:dyDescent="0.15">
      <c r="B19" s="411"/>
      <c r="C19" s="522">
        <v>40513</v>
      </c>
      <c r="E19" s="437">
        <v>840</v>
      </c>
      <c r="F19" s="362">
        <v>945</v>
      </c>
      <c r="G19" s="320">
        <v>895.29145430840356</v>
      </c>
      <c r="H19" s="362">
        <v>4914.6000000000004</v>
      </c>
      <c r="I19" s="437">
        <v>451.5</v>
      </c>
      <c r="J19" s="362">
        <v>514.5</v>
      </c>
      <c r="K19" s="320">
        <v>489.02890781563144</v>
      </c>
      <c r="L19" s="362">
        <v>12810.3</v>
      </c>
      <c r="M19" s="437">
        <v>861</v>
      </c>
      <c r="N19" s="362">
        <v>955.5</v>
      </c>
      <c r="O19" s="320">
        <v>909.9067471727044</v>
      </c>
      <c r="P19" s="362">
        <v>8394.1</v>
      </c>
      <c r="Q19" s="437">
        <v>850.5</v>
      </c>
      <c r="R19" s="362">
        <v>945</v>
      </c>
      <c r="S19" s="320">
        <v>902.93233082706774</v>
      </c>
      <c r="T19" s="362">
        <v>10550</v>
      </c>
      <c r="U19" s="320"/>
    </row>
    <row r="20" spans="2:21" ht="11.1" customHeight="1" x14ac:dyDescent="0.15">
      <c r="B20" s="437"/>
      <c r="C20" s="522">
        <v>40514</v>
      </c>
      <c r="E20" s="437">
        <v>840</v>
      </c>
      <c r="F20" s="362">
        <v>945</v>
      </c>
      <c r="G20" s="320">
        <v>901.93988421825702</v>
      </c>
      <c r="H20" s="362">
        <v>3901.7</v>
      </c>
      <c r="I20" s="437">
        <v>451.5</v>
      </c>
      <c r="J20" s="362">
        <v>514.5</v>
      </c>
      <c r="K20" s="320">
        <v>486.16168108776276</v>
      </c>
      <c r="L20" s="362">
        <v>6846.9</v>
      </c>
      <c r="M20" s="437">
        <v>861</v>
      </c>
      <c r="N20" s="362">
        <v>955.5</v>
      </c>
      <c r="O20" s="320">
        <v>908.42423178226488</v>
      </c>
      <c r="P20" s="362">
        <v>5783</v>
      </c>
      <c r="Q20" s="437">
        <v>861</v>
      </c>
      <c r="R20" s="362">
        <v>945</v>
      </c>
      <c r="S20" s="320">
        <v>907.50414307982624</v>
      </c>
      <c r="T20" s="362">
        <v>7931.5</v>
      </c>
      <c r="U20" s="320"/>
    </row>
    <row r="21" spans="2:21" ht="11.1" customHeight="1" x14ac:dyDescent="0.15">
      <c r="B21" s="437"/>
      <c r="C21" s="522">
        <v>40515</v>
      </c>
      <c r="E21" s="437">
        <v>840</v>
      </c>
      <c r="F21" s="362">
        <v>945</v>
      </c>
      <c r="G21" s="320">
        <v>891.29982363315685</v>
      </c>
      <c r="H21" s="362">
        <v>3340.2</v>
      </c>
      <c r="I21" s="437">
        <v>451.5</v>
      </c>
      <c r="J21" s="362">
        <v>514.5</v>
      </c>
      <c r="K21" s="320">
        <v>487.99252808686805</v>
      </c>
      <c r="L21" s="362">
        <v>9518.9</v>
      </c>
      <c r="M21" s="437">
        <v>861</v>
      </c>
      <c r="N21" s="362">
        <v>955.5</v>
      </c>
      <c r="O21" s="320">
        <v>900.42620155532893</v>
      </c>
      <c r="P21" s="362">
        <v>6519.3</v>
      </c>
      <c r="Q21" s="437">
        <v>861</v>
      </c>
      <c r="R21" s="362">
        <v>945</v>
      </c>
      <c r="S21" s="320">
        <v>900.4931940858952</v>
      </c>
      <c r="T21" s="362">
        <v>9045.2999999999993</v>
      </c>
      <c r="U21" s="320"/>
    </row>
    <row r="22" spans="2:21" ht="11.1" customHeight="1" x14ac:dyDescent="0.15">
      <c r="B22" s="437"/>
      <c r="C22" s="522">
        <v>40518</v>
      </c>
      <c r="E22" s="437">
        <v>850.5</v>
      </c>
      <c r="F22" s="362">
        <v>955.5</v>
      </c>
      <c r="G22" s="320">
        <v>906.7828058603418</v>
      </c>
      <c r="H22" s="362">
        <v>10010.700000000001</v>
      </c>
      <c r="I22" s="437">
        <v>451.5</v>
      </c>
      <c r="J22" s="362">
        <v>514.5</v>
      </c>
      <c r="K22" s="320">
        <v>485.26144355999776</v>
      </c>
      <c r="L22" s="362">
        <v>24695.599999999999</v>
      </c>
      <c r="M22" s="437">
        <v>861</v>
      </c>
      <c r="N22" s="362">
        <v>966</v>
      </c>
      <c r="O22" s="320">
        <v>913.73943952194531</v>
      </c>
      <c r="P22" s="362">
        <v>20260.900000000001</v>
      </c>
      <c r="Q22" s="437">
        <v>871.5</v>
      </c>
      <c r="R22" s="362">
        <v>966</v>
      </c>
      <c r="S22" s="320">
        <v>915.93550796021441</v>
      </c>
      <c r="T22" s="362">
        <v>24177.3</v>
      </c>
      <c r="U22" s="320"/>
    </row>
    <row r="23" spans="2:21" ht="11.1" customHeight="1" x14ac:dyDescent="0.15">
      <c r="B23" s="437"/>
      <c r="C23" s="522">
        <v>40519</v>
      </c>
      <c r="E23" s="437">
        <v>840</v>
      </c>
      <c r="F23" s="362">
        <v>955.5</v>
      </c>
      <c r="G23" s="320">
        <v>904.22180721160771</v>
      </c>
      <c r="H23" s="362">
        <v>4210.3</v>
      </c>
      <c r="I23" s="437">
        <v>451.5</v>
      </c>
      <c r="J23" s="362">
        <v>514.5</v>
      </c>
      <c r="K23" s="320">
        <v>483.34919203578113</v>
      </c>
      <c r="L23" s="362">
        <v>12924.8</v>
      </c>
      <c r="M23" s="437">
        <v>861</v>
      </c>
      <c r="N23" s="362">
        <v>966</v>
      </c>
      <c r="O23" s="320">
        <v>914.88704503393001</v>
      </c>
      <c r="P23" s="362">
        <v>8184.6</v>
      </c>
      <c r="Q23" s="437">
        <v>871.5</v>
      </c>
      <c r="R23" s="362">
        <v>966</v>
      </c>
      <c r="S23" s="320">
        <v>916.96603455958837</v>
      </c>
      <c r="T23" s="362">
        <v>9754.5</v>
      </c>
      <c r="U23" s="320"/>
    </row>
    <row r="24" spans="2:21" ht="11.1" customHeight="1" x14ac:dyDescent="0.15">
      <c r="B24" s="437"/>
      <c r="C24" s="522">
        <v>40520</v>
      </c>
      <c r="E24" s="437">
        <v>850.5</v>
      </c>
      <c r="F24" s="362">
        <v>955.5</v>
      </c>
      <c r="G24" s="320">
        <v>905.97770253530462</v>
      </c>
      <c r="H24" s="362">
        <v>3419</v>
      </c>
      <c r="I24" s="437">
        <v>451.5</v>
      </c>
      <c r="J24" s="362">
        <v>514.5</v>
      </c>
      <c r="K24" s="320">
        <v>484.80636993603412</v>
      </c>
      <c r="L24" s="362">
        <v>11683.6</v>
      </c>
      <c r="M24" s="437">
        <v>861</v>
      </c>
      <c r="N24" s="362">
        <v>966</v>
      </c>
      <c r="O24" s="320">
        <v>917.97914053116233</v>
      </c>
      <c r="P24" s="362">
        <v>9974.4</v>
      </c>
      <c r="Q24" s="437">
        <v>871.5</v>
      </c>
      <c r="R24" s="362">
        <v>966</v>
      </c>
      <c r="S24" s="320">
        <v>915.34221473851096</v>
      </c>
      <c r="T24" s="362">
        <v>9236</v>
      </c>
      <c r="U24" s="320"/>
    </row>
    <row r="25" spans="2:21" ht="11.1" customHeight="1" x14ac:dyDescent="0.15">
      <c r="B25" s="437"/>
      <c r="C25" s="522">
        <v>40521</v>
      </c>
      <c r="E25" s="437">
        <v>861</v>
      </c>
      <c r="F25" s="362">
        <v>955.5</v>
      </c>
      <c r="G25" s="320">
        <v>907.74231518083684</v>
      </c>
      <c r="H25" s="362">
        <v>3527.3</v>
      </c>
      <c r="I25" s="437">
        <v>451.5</v>
      </c>
      <c r="J25" s="362">
        <v>514.5</v>
      </c>
      <c r="K25" s="320">
        <v>477.24113924050641</v>
      </c>
      <c r="L25" s="362">
        <v>9398.9</v>
      </c>
      <c r="M25" s="437">
        <v>892.5</v>
      </c>
      <c r="N25" s="362">
        <v>966</v>
      </c>
      <c r="O25" s="320">
        <v>918.41387887527026</v>
      </c>
      <c r="P25" s="362">
        <v>6116.2</v>
      </c>
      <c r="Q25" s="437">
        <v>871.81499999999994</v>
      </c>
      <c r="R25" s="362">
        <v>966</v>
      </c>
      <c r="S25" s="320">
        <v>915.82209011264104</v>
      </c>
      <c r="T25" s="362">
        <v>8636.6</v>
      </c>
      <c r="U25" s="320"/>
    </row>
    <row r="26" spans="2:21" ht="11.1" customHeight="1" x14ac:dyDescent="0.15">
      <c r="B26" s="437"/>
      <c r="C26" s="522">
        <v>40522</v>
      </c>
      <c r="E26" s="437">
        <v>850.5</v>
      </c>
      <c r="F26" s="362">
        <v>955.5</v>
      </c>
      <c r="G26" s="320">
        <v>905.06786678667868</v>
      </c>
      <c r="H26" s="362">
        <v>2334.8000000000002</v>
      </c>
      <c r="I26" s="437">
        <v>451.5</v>
      </c>
      <c r="J26" s="362">
        <v>514.5</v>
      </c>
      <c r="K26" s="320">
        <v>485.5348494396186</v>
      </c>
      <c r="L26" s="362">
        <v>7963</v>
      </c>
      <c r="M26" s="437">
        <v>861</v>
      </c>
      <c r="N26" s="362">
        <v>966</v>
      </c>
      <c r="O26" s="320">
        <v>919.76793893129764</v>
      </c>
      <c r="P26" s="362">
        <v>4424.8</v>
      </c>
      <c r="Q26" s="437">
        <v>871.5</v>
      </c>
      <c r="R26" s="362">
        <v>966</v>
      </c>
      <c r="S26" s="320">
        <v>922.53004075295974</v>
      </c>
      <c r="T26" s="362">
        <v>5184.8999999999996</v>
      </c>
      <c r="U26" s="320"/>
    </row>
    <row r="27" spans="2:21" ht="11.1" customHeight="1" x14ac:dyDescent="0.15">
      <c r="B27" s="437"/>
      <c r="C27" s="522">
        <v>40525</v>
      </c>
      <c r="E27" s="437">
        <v>882</v>
      </c>
      <c r="F27" s="362">
        <v>987</v>
      </c>
      <c r="G27" s="320">
        <v>936.45941353145815</v>
      </c>
      <c r="H27" s="362">
        <v>9434.7000000000007</v>
      </c>
      <c r="I27" s="437">
        <v>441</v>
      </c>
      <c r="J27" s="362">
        <v>514.5</v>
      </c>
      <c r="K27" s="320">
        <v>480.09773554690179</v>
      </c>
      <c r="L27" s="362">
        <v>24539.599999999999</v>
      </c>
      <c r="M27" s="437">
        <v>882</v>
      </c>
      <c r="N27" s="362">
        <v>976.5</v>
      </c>
      <c r="O27" s="320">
        <v>925.01325831601935</v>
      </c>
      <c r="P27" s="362">
        <v>16774</v>
      </c>
      <c r="Q27" s="437">
        <v>903</v>
      </c>
      <c r="R27" s="362">
        <v>966</v>
      </c>
      <c r="S27" s="320">
        <v>937.14668090428552</v>
      </c>
      <c r="T27" s="362">
        <v>23076.1</v>
      </c>
      <c r="U27" s="320"/>
    </row>
    <row r="28" spans="2:21" ht="11.1" customHeight="1" x14ac:dyDescent="0.15">
      <c r="B28" s="437"/>
      <c r="C28" s="522">
        <v>40526</v>
      </c>
      <c r="E28" s="437">
        <v>871.5</v>
      </c>
      <c r="F28" s="362">
        <v>987</v>
      </c>
      <c r="G28" s="320">
        <v>935.41818340917041</v>
      </c>
      <c r="H28" s="362">
        <v>4902.8999999999996</v>
      </c>
      <c r="I28" s="437">
        <v>441</v>
      </c>
      <c r="J28" s="362">
        <v>514.5</v>
      </c>
      <c r="K28" s="320">
        <v>476.20178912997295</v>
      </c>
      <c r="L28" s="362">
        <v>13400</v>
      </c>
      <c r="M28" s="437">
        <v>882</v>
      </c>
      <c r="N28" s="362">
        <v>976.5</v>
      </c>
      <c r="O28" s="320">
        <v>924.46686563527817</v>
      </c>
      <c r="P28" s="362">
        <v>7898.4</v>
      </c>
      <c r="Q28" s="437">
        <v>903</v>
      </c>
      <c r="R28" s="362">
        <v>966</v>
      </c>
      <c r="S28" s="320">
        <v>936.96248688352591</v>
      </c>
      <c r="T28" s="362">
        <v>10092.1</v>
      </c>
      <c r="U28" s="320"/>
    </row>
    <row r="29" spans="2:21" ht="11.1" customHeight="1" x14ac:dyDescent="0.15">
      <c r="B29" s="437"/>
      <c r="C29" s="522">
        <v>40527</v>
      </c>
      <c r="E29" s="437">
        <v>882</v>
      </c>
      <c r="F29" s="362">
        <v>987</v>
      </c>
      <c r="G29" s="320">
        <v>932.12856986839893</v>
      </c>
      <c r="H29" s="362">
        <v>4165</v>
      </c>
      <c r="I29" s="437">
        <v>441</v>
      </c>
      <c r="J29" s="362">
        <v>514.5</v>
      </c>
      <c r="K29" s="320">
        <v>478.97405812701822</v>
      </c>
      <c r="L29" s="362">
        <v>11061.2</v>
      </c>
      <c r="M29" s="437">
        <v>882</v>
      </c>
      <c r="N29" s="362">
        <v>976.5</v>
      </c>
      <c r="O29" s="320">
        <v>926.47175241976561</v>
      </c>
      <c r="P29" s="362">
        <v>8805</v>
      </c>
      <c r="Q29" s="437">
        <v>903</v>
      </c>
      <c r="R29" s="362">
        <v>966</v>
      </c>
      <c r="S29" s="320">
        <v>937.20585396558965</v>
      </c>
      <c r="T29" s="362">
        <v>9147.6</v>
      </c>
      <c r="U29" s="320"/>
    </row>
    <row r="30" spans="2:21" ht="11.1" customHeight="1" x14ac:dyDescent="0.15">
      <c r="B30" s="437"/>
      <c r="C30" s="522">
        <v>40528</v>
      </c>
      <c r="E30" s="437">
        <v>867.30000000000007</v>
      </c>
      <c r="F30" s="362">
        <v>994.35</v>
      </c>
      <c r="G30" s="320">
        <v>935.15025277075654</v>
      </c>
      <c r="H30" s="362">
        <v>2889</v>
      </c>
      <c r="I30" s="437">
        <v>441</v>
      </c>
      <c r="J30" s="362">
        <v>514.5</v>
      </c>
      <c r="K30" s="320">
        <v>476.64589176703521</v>
      </c>
      <c r="L30" s="362">
        <v>8223.2000000000007</v>
      </c>
      <c r="M30" s="437">
        <v>882</v>
      </c>
      <c r="N30" s="362">
        <v>976.5</v>
      </c>
      <c r="O30" s="320">
        <v>923.51866404715133</v>
      </c>
      <c r="P30" s="362">
        <v>7200.9</v>
      </c>
      <c r="Q30" s="437">
        <v>903</v>
      </c>
      <c r="R30" s="362">
        <v>966</v>
      </c>
      <c r="S30" s="320">
        <v>939.74643171806167</v>
      </c>
      <c r="T30" s="362">
        <v>8167.9</v>
      </c>
      <c r="U30" s="320"/>
    </row>
    <row r="31" spans="2:21" ht="11.1" customHeight="1" x14ac:dyDescent="0.15">
      <c r="B31" s="437"/>
      <c r="C31" s="522">
        <v>40529</v>
      </c>
      <c r="E31" s="437">
        <v>892.5</v>
      </c>
      <c r="F31" s="362">
        <v>997.5</v>
      </c>
      <c r="G31" s="320">
        <v>947.45830475929222</v>
      </c>
      <c r="H31" s="362">
        <v>2113.3000000000002</v>
      </c>
      <c r="I31" s="437">
        <v>441</v>
      </c>
      <c r="J31" s="362">
        <v>514.5</v>
      </c>
      <c r="K31" s="320">
        <v>483.24604668951628</v>
      </c>
      <c r="L31" s="362">
        <v>9433.7999999999993</v>
      </c>
      <c r="M31" s="437">
        <v>892.5</v>
      </c>
      <c r="N31" s="362">
        <v>987</v>
      </c>
      <c r="O31" s="320">
        <v>934.63557509505699</v>
      </c>
      <c r="P31" s="362">
        <v>3997.4</v>
      </c>
      <c r="Q31" s="437">
        <v>903</v>
      </c>
      <c r="R31" s="362">
        <v>966</v>
      </c>
      <c r="S31" s="320">
        <v>940.5832648026319</v>
      </c>
      <c r="T31" s="362">
        <v>5851.9</v>
      </c>
      <c r="U31" s="320"/>
    </row>
    <row r="32" spans="2:21" ht="11.1" customHeight="1" x14ac:dyDescent="0.15">
      <c r="B32" s="437"/>
      <c r="C32" s="522">
        <v>40532</v>
      </c>
      <c r="E32" s="437">
        <v>945</v>
      </c>
      <c r="F32" s="362">
        <v>1081.5</v>
      </c>
      <c r="G32" s="320">
        <v>1007.9667809122071</v>
      </c>
      <c r="H32" s="362">
        <v>8554</v>
      </c>
      <c r="I32" s="437">
        <v>430.5</v>
      </c>
      <c r="J32" s="362">
        <v>504</v>
      </c>
      <c r="K32" s="320">
        <v>477.5195490743796</v>
      </c>
      <c r="L32" s="362">
        <v>21598.400000000001</v>
      </c>
      <c r="M32" s="437">
        <v>913.5</v>
      </c>
      <c r="N32" s="362">
        <v>1039.5</v>
      </c>
      <c r="O32" s="320">
        <v>984.20822459959186</v>
      </c>
      <c r="P32" s="362">
        <v>20407.900000000001</v>
      </c>
      <c r="Q32" s="437">
        <v>966</v>
      </c>
      <c r="R32" s="362">
        <v>1050</v>
      </c>
      <c r="S32" s="320">
        <v>1003.0158384361753</v>
      </c>
      <c r="T32" s="362">
        <v>22261.8</v>
      </c>
      <c r="U32" s="320"/>
    </row>
    <row r="33" spans="2:21" ht="11.1" customHeight="1" x14ac:dyDescent="0.15">
      <c r="B33" s="437"/>
      <c r="C33" s="522">
        <v>40533</v>
      </c>
      <c r="E33" s="437">
        <v>955.5</v>
      </c>
      <c r="F33" s="362">
        <v>1081.5</v>
      </c>
      <c r="G33" s="320">
        <v>1009.4713845433621</v>
      </c>
      <c r="H33" s="362">
        <v>5740.3</v>
      </c>
      <c r="I33" s="437">
        <v>430.5</v>
      </c>
      <c r="J33" s="362">
        <v>504</v>
      </c>
      <c r="K33" s="320">
        <v>478.3693628230165</v>
      </c>
      <c r="L33" s="362">
        <v>13684.4</v>
      </c>
      <c r="M33" s="437">
        <v>913.5</v>
      </c>
      <c r="N33" s="362">
        <v>1039.5</v>
      </c>
      <c r="O33" s="320">
        <v>977.67617445876726</v>
      </c>
      <c r="P33" s="362">
        <v>11245.4</v>
      </c>
      <c r="Q33" s="437">
        <v>966</v>
      </c>
      <c r="R33" s="362">
        <v>1050</v>
      </c>
      <c r="S33" s="320">
        <v>1006.981880509305</v>
      </c>
      <c r="T33" s="362">
        <v>10547.8</v>
      </c>
      <c r="U33" s="320"/>
    </row>
    <row r="34" spans="2:21" ht="11.1" customHeight="1" x14ac:dyDescent="0.15">
      <c r="B34" s="437"/>
      <c r="C34" s="522">
        <v>40534</v>
      </c>
      <c r="E34" s="437">
        <v>955.5</v>
      </c>
      <c r="F34" s="362">
        <v>1102.5</v>
      </c>
      <c r="G34" s="320">
        <v>1018.5072016460911</v>
      </c>
      <c r="H34" s="362">
        <v>5544.7</v>
      </c>
      <c r="I34" s="437">
        <v>430.5</v>
      </c>
      <c r="J34" s="362">
        <v>504</v>
      </c>
      <c r="K34" s="320">
        <v>481.95034978624182</v>
      </c>
      <c r="L34" s="362">
        <v>10016.9</v>
      </c>
      <c r="M34" s="437">
        <v>913.5</v>
      </c>
      <c r="N34" s="362">
        <v>1039.5</v>
      </c>
      <c r="O34" s="320">
        <v>979.95408406317597</v>
      </c>
      <c r="P34" s="362">
        <v>8238.5</v>
      </c>
      <c r="Q34" s="437">
        <v>966</v>
      </c>
      <c r="R34" s="362">
        <v>1050</v>
      </c>
      <c r="S34" s="320">
        <v>1009.4024639999997</v>
      </c>
      <c r="T34" s="362">
        <v>8917.7999999999993</v>
      </c>
      <c r="U34" s="320"/>
    </row>
    <row r="35" spans="2:21" ht="10.5" customHeight="1" x14ac:dyDescent="0.15">
      <c r="B35" s="437"/>
      <c r="C35" s="522">
        <v>40536</v>
      </c>
      <c r="E35" s="437">
        <v>966</v>
      </c>
      <c r="F35" s="362">
        <v>1102.5</v>
      </c>
      <c r="G35" s="320">
        <v>1020.1319108401599</v>
      </c>
      <c r="H35" s="362">
        <v>6374</v>
      </c>
      <c r="I35" s="437">
        <v>430.5</v>
      </c>
      <c r="J35" s="362">
        <v>504</v>
      </c>
      <c r="K35" s="320">
        <v>475.76663332380707</v>
      </c>
      <c r="L35" s="362">
        <v>16322</v>
      </c>
      <c r="M35" s="437">
        <v>913.5</v>
      </c>
      <c r="N35" s="362">
        <v>1039.5</v>
      </c>
      <c r="O35" s="320">
        <v>981.98640828632517</v>
      </c>
      <c r="P35" s="362">
        <v>11310.5</v>
      </c>
      <c r="Q35" s="437">
        <v>966</v>
      </c>
      <c r="R35" s="362">
        <v>1050</v>
      </c>
      <c r="S35" s="320">
        <v>1008.7609912675083</v>
      </c>
      <c r="T35" s="362">
        <v>15067.3</v>
      </c>
      <c r="U35" s="320"/>
    </row>
    <row r="36" spans="2:21" ht="10.5" customHeight="1" x14ac:dyDescent="0.15">
      <c r="B36" s="437"/>
      <c r="C36" s="522">
        <v>40539</v>
      </c>
      <c r="E36" s="437">
        <v>1018.5</v>
      </c>
      <c r="F36" s="362">
        <v>1144.5</v>
      </c>
      <c r="G36" s="320">
        <v>1068.3147644927537</v>
      </c>
      <c r="H36" s="362">
        <v>11183</v>
      </c>
      <c r="I36" s="437">
        <v>430.5</v>
      </c>
      <c r="J36" s="362">
        <v>514.5</v>
      </c>
      <c r="K36" s="320">
        <v>473.09262493424541</v>
      </c>
      <c r="L36" s="362">
        <v>22671.9</v>
      </c>
      <c r="M36" s="437">
        <v>945</v>
      </c>
      <c r="N36" s="362">
        <v>1071</v>
      </c>
      <c r="O36" s="320">
        <v>1006.820294283187</v>
      </c>
      <c r="P36" s="362">
        <v>19055.599999999999</v>
      </c>
      <c r="Q36" s="437">
        <v>1018.5</v>
      </c>
      <c r="R36" s="362">
        <v>1102.5</v>
      </c>
      <c r="S36" s="320">
        <v>1060.5553246964885</v>
      </c>
      <c r="T36" s="362">
        <v>23976.7</v>
      </c>
      <c r="U36" s="320"/>
    </row>
    <row r="37" spans="2:21" ht="10.5" customHeight="1" x14ac:dyDescent="0.15">
      <c r="B37" s="437"/>
      <c r="C37" s="522">
        <v>40540</v>
      </c>
      <c r="D37" s="320"/>
      <c r="E37" s="437">
        <v>1018.5</v>
      </c>
      <c r="F37" s="362">
        <v>1123.5</v>
      </c>
      <c r="G37" s="320">
        <v>1052.5709818426365</v>
      </c>
      <c r="H37" s="362">
        <v>5472</v>
      </c>
      <c r="I37" s="437">
        <v>430.5</v>
      </c>
      <c r="J37" s="362">
        <v>514.5</v>
      </c>
      <c r="K37" s="320">
        <v>472.88662266733525</v>
      </c>
      <c r="L37" s="362">
        <v>11407.8</v>
      </c>
      <c r="M37" s="437">
        <v>945</v>
      </c>
      <c r="N37" s="362">
        <v>1050</v>
      </c>
      <c r="O37" s="320">
        <v>997.05003557031057</v>
      </c>
      <c r="P37" s="362">
        <v>9204.5</v>
      </c>
      <c r="Q37" s="437">
        <v>997.5</v>
      </c>
      <c r="R37" s="362">
        <v>1102.5</v>
      </c>
      <c r="S37" s="320">
        <v>1051.9197632357777</v>
      </c>
      <c r="T37" s="362">
        <v>13937.8</v>
      </c>
      <c r="U37" s="320"/>
    </row>
    <row r="38" spans="2:21" ht="10.5" customHeight="1" x14ac:dyDescent="0.15">
      <c r="B38" s="341"/>
      <c r="C38" s="523">
        <v>40541</v>
      </c>
      <c r="D38" s="326"/>
      <c r="E38" s="341">
        <v>1018.5</v>
      </c>
      <c r="F38" s="341">
        <v>1123.5</v>
      </c>
      <c r="G38" s="341">
        <v>1049.1553090332807</v>
      </c>
      <c r="H38" s="341">
        <v>6508</v>
      </c>
      <c r="I38" s="341">
        <v>430.5</v>
      </c>
      <c r="J38" s="341">
        <v>514.5</v>
      </c>
      <c r="K38" s="341">
        <v>472.76977833339544</v>
      </c>
      <c r="L38" s="341">
        <v>11781.5</v>
      </c>
      <c r="M38" s="341">
        <v>945</v>
      </c>
      <c r="N38" s="341">
        <v>1050</v>
      </c>
      <c r="O38" s="341">
        <v>1001.2059835360608</v>
      </c>
      <c r="P38" s="341">
        <v>9031.4</v>
      </c>
      <c r="Q38" s="341">
        <v>997.5</v>
      </c>
      <c r="R38" s="341">
        <v>1102.5</v>
      </c>
      <c r="S38" s="341">
        <v>1051.5644213662122</v>
      </c>
      <c r="T38" s="377">
        <v>11281.9</v>
      </c>
      <c r="U38" s="320"/>
    </row>
    <row r="39" spans="2:21" ht="10.5" customHeight="1" x14ac:dyDescent="0.15">
      <c r="B39" s="373" t="s">
        <v>135</v>
      </c>
      <c r="C39" s="317" t="s">
        <v>471</v>
      </c>
      <c r="U39" s="320"/>
    </row>
    <row r="40" spans="2:21" x14ac:dyDescent="0.15">
      <c r="B40" s="374" t="s">
        <v>1</v>
      </c>
      <c r="C40" s="317" t="s">
        <v>137</v>
      </c>
      <c r="U40" s="320"/>
    </row>
    <row r="41" spans="2:21" x14ac:dyDescent="0.15">
      <c r="B41" s="374"/>
      <c r="C41" s="432"/>
    </row>
  </sheetData>
  <mergeCells count="5">
    <mergeCell ref="C5:D5"/>
    <mergeCell ref="E5:H5"/>
    <mergeCell ref="I5:L5"/>
    <mergeCell ref="M5:P5"/>
    <mergeCell ref="Q5:T5"/>
  </mergeCells>
  <phoneticPr fontId="5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B3:P39"/>
  <sheetViews>
    <sheetView zoomScale="75" workbookViewId="0"/>
  </sheetViews>
  <sheetFormatPr defaultColWidth="7.5" defaultRowHeight="12" x14ac:dyDescent="0.15"/>
  <cols>
    <col min="1" max="1" width="0.375" style="317" customWidth="1"/>
    <col min="2" max="2" width="3.875" style="317" customWidth="1"/>
    <col min="3" max="3" width="8.75" style="317" customWidth="1"/>
    <col min="4" max="4" width="2.125" style="317" customWidth="1"/>
    <col min="5" max="5" width="7.25" style="317" customWidth="1"/>
    <col min="6" max="7" width="7.625" style="317" customWidth="1"/>
    <col min="8" max="8" width="10.5" style="317" customWidth="1"/>
    <col min="9" max="9" width="7" style="317" customWidth="1"/>
    <col min="10" max="11" width="7.625" style="317" customWidth="1"/>
    <col min="12" max="12" width="8.5" style="317" customWidth="1"/>
    <col min="13" max="15" width="7.625" style="317" customWidth="1"/>
    <col min="16" max="16" width="9.125" style="317" customWidth="1"/>
    <col min="17" max="16384" width="7.5" style="317"/>
  </cols>
  <sheetData>
    <row r="3" spans="2:16" ht="13.5" customHeight="1" x14ac:dyDescent="0.15">
      <c r="B3" s="317" t="s">
        <v>244</v>
      </c>
    </row>
    <row r="4" spans="2:16" ht="13.5" customHeight="1" x14ac:dyDescent="0.15">
      <c r="P4" s="378" t="s">
        <v>245</v>
      </c>
    </row>
    <row r="5" spans="2:16" ht="6" customHeight="1" x14ac:dyDescent="0.15">
      <c r="B5" s="326"/>
      <c r="C5" s="326"/>
      <c r="D5" s="326"/>
      <c r="E5" s="326"/>
      <c r="F5" s="326"/>
      <c r="G5" s="326"/>
      <c r="H5" s="326"/>
      <c r="I5" s="320"/>
    </row>
    <row r="6" spans="2:16" ht="13.5" customHeight="1" x14ac:dyDescent="0.15">
      <c r="B6" s="379"/>
      <c r="C6" s="596" t="s">
        <v>118</v>
      </c>
      <c r="D6" s="598"/>
      <c r="E6" s="749" t="s">
        <v>246</v>
      </c>
      <c r="F6" s="750"/>
      <c r="G6" s="750"/>
      <c r="H6" s="751"/>
      <c r="I6" s="749" t="s">
        <v>247</v>
      </c>
      <c r="J6" s="750"/>
      <c r="K6" s="750"/>
      <c r="L6" s="751"/>
      <c r="M6" s="749" t="s">
        <v>248</v>
      </c>
      <c r="N6" s="750"/>
      <c r="O6" s="750"/>
      <c r="P6" s="751"/>
    </row>
    <row r="7" spans="2:16" x14ac:dyDescent="0.15">
      <c r="B7" s="341" t="s">
        <v>237</v>
      </c>
      <c r="C7" s="326"/>
      <c r="D7" s="326"/>
      <c r="E7" s="596" t="s">
        <v>241</v>
      </c>
      <c r="F7" s="631" t="s">
        <v>242</v>
      </c>
      <c r="G7" s="597" t="s">
        <v>194</v>
      </c>
      <c r="H7" s="631" t="s">
        <v>240</v>
      </c>
      <c r="I7" s="596" t="s">
        <v>241</v>
      </c>
      <c r="J7" s="631" t="s">
        <v>242</v>
      </c>
      <c r="K7" s="597" t="s">
        <v>194</v>
      </c>
      <c r="L7" s="631" t="s">
        <v>195</v>
      </c>
      <c r="M7" s="596" t="s">
        <v>241</v>
      </c>
      <c r="N7" s="631" t="s">
        <v>242</v>
      </c>
      <c r="O7" s="597" t="s">
        <v>194</v>
      </c>
      <c r="P7" s="631" t="s">
        <v>240</v>
      </c>
    </row>
    <row r="8" spans="2:16" x14ac:dyDescent="0.15">
      <c r="B8" s="437" t="s">
        <v>95</v>
      </c>
      <c r="C8" s="320">
        <v>20</v>
      </c>
      <c r="D8" s="317" t="s">
        <v>96</v>
      </c>
      <c r="E8" s="437">
        <v>483</v>
      </c>
      <c r="F8" s="362">
        <v>610</v>
      </c>
      <c r="G8" s="320">
        <v>546</v>
      </c>
      <c r="H8" s="362">
        <v>175917</v>
      </c>
      <c r="I8" s="437">
        <v>840</v>
      </c>
      <c r="J8" s="362">
        <v>1155</v>
      </c>
      <c r="K8" s="320">
        <v>1005</v>
      </c>
      <c r="L8" s="362">
        <v>12462</v>
      </c>
      <c r="M8" s="437">
        <v>641</v>
      </c>
      <c r="N8" s="362">
        <v>767</v>
      </c>
      <c r="O8" s="320">
        <v>688</v>
      </c>
      <c r="P8" s="362">
        <v>279212</v>
      </c>
    </row>
    <row r="9" spans="2:16" x14ac:dyDescent="0.15">
      <c r="B9" s="437"/>
      <c r="C9" s="320">
        <v>21</v>
      </c>
      <c r="D9" s="320"/>
      <c r="E9" s="437">
        <v>368</v>
      </c>
      <c r="F9" s="362">
        <v>609</v>
      </c>
      <c r="G9" s="320">
        <v>478</v>
      </c>
      <c r="H9" s="362">
        <v>4735409</v>
      </c>
      <c r="I9" s="437">
        <v>788</v>
      </c>
      <c r="J9" s="362">
        <v>1302</v>
      </c>
      <c r="K9" s="320">
        <v>1008</v>
      </c>
      <c r="L9" s="362">
        <v>278730</v>
      </c>
      <c r="M9" s="437">
        <v>501</v>
      </c>
      <c r="N9" s="362">
        <v>819</v>
      </c>
      <c r="O9" s="320">
        <v>636</v>
      </c>
      <c r="P9" s="362">
        <v>6810449</v>
      </c>
    </row>
    <row r="10" spans="2:16" x14ac:dyDescent="0.15">
      <c r="B10" s="341"/>
      <c r="C10" s="326">
        <v>22</v>
      </c>
      <c r="D10" s="326"/>
      <c r="E10" s="341"/>
      <c r="F10" s="377"/>
      <c r="G10" s="326"/>
      <c r="H10" s="377"/>
      <c r="I10" s="341"/>
      <c r="J10" s="377"/>
      <c r="K10" s="326"/>
      <c r="L10" s="377"/>
      <c r="M10" s="341"/>
      <c r="N10" s="377"/>
      <c r="O10" s="326"/>
      <c r="P10" s="377"/>
    </row>
    <row r="11" spans="2:16" x14ac:dyDescent="0.15">
      <c r="B11" s="437">
        <v>22</v>
      </c>
      <c r="C11" s="320">
        <v>4</v>
      </c>
      <c r="D11" s="320"/>
      <c r="E11" s="437">
        <v>431</v>
      </c>
      <c r="F11" s="362">
        <v>525</v>
      </c>
      <c r="G11" s="320">
        <v>482</v>
      </c>
      <c r="H11" s="362">
        <v>631391</v>
      </c>
      <c r="I11" s="437">
        <v>893</v>
      </c>
      <c r="J11" s="362">
        <v>1050</v>
      </c>
      <c r="K11" s="320">
        <v>986</v>
      </c>
      <c r="L11" s="362">
        <v>21733</v>
      </c>
      <c r="M11" s="437">
        <v>557</v>
      </c>
      <c r="N11" s="362">
        <v>704</v>
      </c>
      <c r="O11" s="320">
        <v>629</v>
      </c>
      <c r="P11" s="362">
        <v>561239</v>
      </c>
    </row>
    <row r="12" spans="2:16" x14ac:dyDescent="0.15">
      <c r="B12" s="437"/>
      <c r="C12" s="320">
        <v>5</v>
      </c>
      <c r="D12" s="320"/>
      <c r="E12" s="437">
        <v>462</v>
      </c>
      <c r="F12" s="362">
        <v>578</v>
      </c>
      <c r="G12" s="320">
        <v>521</v>
      </c>
      <c r="H12" s="362">
        <v>386625</v>
      </c>
      <c r="I12" s="437">
        <v>924</v>
      </c>
      <c r="J12" s="362">
        <v>1103</v>
      </c>
      <c r="K12" s="320">
        <v>1019</v>
      </c>
      <c r="L12" s="362">
        <v>21637</v>
      </c>
      <c r="M12" s="437">
        <v>594</v>
      </c>
      <c r="N12" s="362">
        <v>746</v>
      </c>
      <c r="O12" s="320">
        <v>667</v>
      </c>
      <c r="P12" s="362">
        <v>562512</v>
      </c>
    </row>
    <row r="13" spans="2:16" x14ac:dyDescent="0.15">
      <c r="B13" s="437"/>
      <c r="C13" s="320">
        <v>6</v>
      </c>
      <c r="D13" s="320"/>
      <c r="E13" s="437">
        <v>504</v>
      </c>
      <c r="F13" s="362">
        <v>672</v>
      </c>
      <c r="G13" s="320">
        <v>590</v>
      </c>
      <c r="H13" s="362">
        <v>301388</v>
      </c>
      <c r="I13" s="437">
        <v>945</v>
      </c>
      <c r="J13" s="362">
        <v>1246</v>
      </c>
      <c r="K13" s="320">
        <v>1099</v>
      </c>
      <c r="L13" s="362">
        <v>18147</v>
      </c>
      <c r="M13" s="437">
        <v>609</v>
      </c>
      <c r="N13" s="362">
        <v>819</v>
      </c>
      <c r="O13" s="320">
        <v>734</v>
      </c>
      <c r="P13" s="362">
        <v>525281</v>
      </c>
    </row>
    <row r="14" spans="2:16" x14ac:dyDescent="0.15">
      <c r="B14" s="437"/>
      <c r="C14" s="320">
        <v>7</v>
      </c>
      <c r="D14" s="328"/>
      <c r="E14" s="437">
        <v>504</v>
      </c>
      <c r="F14" s="362">
        <v>662</v>
      </c>
      <c r="G14" s="320">
        <v>594</v>
      </c>
      <c r="H14" s="362">
        <v>248499</v>
      </c>
      <c r="I14" s="437">
        <v>966</v>
      </c>
      <c r="J14" s="362">
        <v>1213</v>
      </c>
      <c r="K14" s="320">
        <v>1114</v>
      </c>
      <c r="L14" s="362">
        <v>15235</v>
      </c>
      <c r="M14" s="437">
        <v>630</v>
      </c>
      <c r="N14" s="362">
        <v>798</v>
      </c>
      <c r="O14" s="320">
        <v>729</v>
      </c>
      <c r="P14" s="362">
        <v>480136</v>
      </c>
    </row>
    <row r="15" spans="2:16" x14ac:dyDescent="0.15">
      <c r="B15" s="437"/>
      <c r="C15" s="320">
        <v>8</v>
      </c>
      <c r="D15" s="328"/>
      <c r="E15" s="437">
        <v>430</v>
      </c>
      <c r="F15" s="362">
        <v>540</v>
      </c>
      <c r="G15" s="320">
        <v>494</v>
      </c>
      <c r="H15" s="362">
        <v>293877</v>
      </c>
      <c r="I15" s="437">
        <v>800</v>
      </c>
      <c r="J15" s="362">
        <v>1050</v>
      </c>
      <c r="K15" s="320">
        <v>952</v>
      </c>
      <c r="L15" s="362">
        <v>17905</v>
      </c>
      <c r="M15" s="437">
        <v>570</v>
      </c>
      <c r="N15" s="362">
        <v>730</v>
      </c>
      <c r="O15" s="320">
        <v>658</v>
      </c>
      <c r="P15" s="362">
        <v>529127</v>
      </c>
    </row>
    <row r="16" spans="2:16" x14ac:dyDescent="0.15">
      <c r="B16" s="437"/>
      <c r="C16" s="320">
        <v>9</v>
      </c>
      <c r="D16" s="320"/>
      <c r="E16" s="437">
        <v>483</v>
      </c>
      <c r="F16" s="362">
        <v>599</v>
      </c>
      <c r="G16" s="320">
        <v>552</v>
      </c>
      <c r="H16" s="362">
        <v>350104</v>
      </c>
      <c r="I16" s="437">
        <v>945</v>
      </c>
      <c r="J16" s="362">
        <v>1155</v>
      </c>
      <c r="K16" s="320">
        <v>1071</v>
      </c>
      <c r="L16" s="362">
        <v>21458</v>
      </c>
      <c r="M16" s="437">
        <v>651</v>
      </c>
      <c r="N16" s="362">
        <v>819</v>
      </c>
      <c r="O16" s="320">
        <v>749</v>
      </c>
      <c r="P16" s="362">
        <v>504410</v>
      </c>
    </row>
    <row r="17" spans="2:16" x14ac:dyDescent="0.15">
      <c r="B17" s="437"/>
      <c r="C17" s="320">
        <v>10</v>
      </c>
      <c r="D17" s="328"/>
      <c r="E17" s="362">
        <v>450.03000000000003</v>
      </c>
      <c r="F17" s="362">
        <v>598.5</v>
      </c>
      <c r="G17" s="328">
        <v>526.14484971854063</v>
      </c>
      <c r="H17" s="362">
        <v>334825.29999999993</v>
      </c>
      <c r="I17" s="362">
        <v>882</v>
      </c>
      <c r="J17" s="362">
        <v>1176</v>
      </c>
      <c r="K17" s="362">
        <v>1021.8827472007569</v>
      </c>
      <c r="L17" s="362">
        <v>20187.999999999996</v>
      </c>
      <c r="M17" s="362">
        <v>577.5</v>
      </c>
      <c r="N17" s="362">
        <v>766.5</v>
      </c>
      <c r="O17" s="362">
        <v>682.98700018047543</v>
      </c>
      <c r="P17" s="362">
        <v>476399.89999999997</v>
      </c>
    </row>
    <row r="18" spans="2:16" x14ac:dyDescent="0.15">
      <c r="B18" s="437"/>
      <c r="C18" s="320">
        <v>11</v>
      </c>
      <c r="D18" s="328"/>
      <c r="E18" s="362">
        <v>430.5</v>
      </c>
      <c r="F18" s="362">
        <v>546</v>
      </c>
      <c r="G18" s="362">
        <v>490.31680686084445</v>
      </c>
      <c r="H18" s="362">
        <v>432533.79999999993</v>
      </c>
      <c r="I18" s="362">
        <v>819</v>
      </c>
      <c r="J18" s="362">
        <v>1050</v>
      </c>
      <c r="K18" s="362">
        <v>923.66472377090713</v>
      </c>
      <c r="L18" s="362">
        <v>23384.6</v>
      </c>
      <c r="M18" s="362">
        <v>563.85</v>
      </c>
      <c r="N18" s="362">
        <v>726.6</v>
      </c>
      <c r="O18" s="362">
        <v>643.01337457268755</v>
      </c>
      <c r="P18" s="328">
        <v>555316.39999999991</v>
      </c>
    </row>
    <row r="19" spans="2:16" x14ac:dyDescent="0.15">
      <c r="B19" s="341"/>
      <c r="C19" s="326">
        <v>12</v>
      </c>
      <c r="D19" s="342"/>
      <c r="E19" s="377">
        <v>451.5</v>
      </c>
      <c r="F19" s="377">
        <v>556.5</v>
      </c>
      <c r="G19" s="377">
        <v>507.67436652426358</v>
      </c>
      <c r="H19" s="377">
        <v>378009.7</v>
      </c>
      <c r="I19" s="377">
        <v>840</v>
      </c>
      <c r="J19" s="377">
        <v>1050</v>
      </c>
      <c r="K19" s="377">
        <v>939.41630796321681</v>
      </c>
      <c r="L19" s="377">
        <v>20547.3</v>
      </c>
      <c r="M19" s="377">
        <v>619.5</v>
      </c>
      <c r="N19" s="377">
        <v>756</v>
      </c>
      <c r="O19" s="377">
        <v>680.70898011377119</v>
      </c>
      <c r="P19" s="342">
        <v>480784.29999999993</v>
      </c>
    </row>
    <row r="20" spans="2:16" x14ac:dyDescent="0.15">
      <c r="B20" s="437"/>
      <c r="C20" s="522">
        <v>40513</v>
      </c>
      <c r="D20" s="320"/>
      <c r="E20" s="437">
        <v>472.5</v>
      </c>
      <c r="F20" s="437">
        <v>546</v>
      </c>
      <c r="G20" s="437">
        <v>504.98249963362792</v>
      </c>
      <c r="H20" s="437">
        <v>13507.4</v>
      </c>
      <c r="I20" s="437">
        <v>855.75</v>
      </c>
      <c r="J20" s="437">
        <v>1018.5</v>
      </c>
      <c r="K20" s="437">
        <v>936.97441860465096</v>
      </c>
      <c r="L20" s="437">
        <v>688.6</v>
      </c>
      <c r="M20" s="437">
        <v>630</v>
      </c>
      <c r="N20" s="437">
        <v>693</v>
      </c>
      <c r="O20" s="437">
        <v>649.63537820801457</v>
      </c>
      <c r="P20" s="362">
        <v>25661.599999999999</v>
      </c>
    </row>
    <row r="21" spans="2:16" ht="11.1" customHeight="1" x14ac:dyDescent="0.15">
      <c r="B21" s="411"/>
      <c r="C21" s="522">
        <v>40514</v>
      </c>
      <c r="E21" s="437">
        <v>472.5</v>
      </c>
      <c r="F21" s="362">
        <v>546</v>
      </c>
      <c r="G21" s="320">
        <v>504.70735638921445</v>
      </c>
      <c r="H21" s="362">
        <v>11089.5</v>
      </c>
      <c r="I21" s="437">
        <v>870.03000000000009</v>
      </c>
      <c r="J21" s="362">
        <v>1008</v>
      </c>
      <c r="K21" s="320">
        <v>935.26650563607097</v>
      </c>
      <c r="L21" s="362">
        <v>904.5</v>
      </c>
      <c r="M21" s="437">
        <v>639.45000000000005</v>
      </c>
      <c r="N21" s="362">
        <v>698.25</v>
      </c>
      <c r="O21" s="320">
        <v>655.82979749276763</v>
      </c>
      <c r="P21" s="362">
        <v>7399.5</v>
      </c>
    </row>
    <row r="22" spans="2:16" ht="11.1" customHeight="1" x14ac:dyDescent="0.15">
      <c r="B22" s="437"/>
      <c r="C22" s="522">
        <v>40515</v>
      </c>
      <c r="E22" s="437">
        <v>472.5</v>
      </c>
      <c r="F22" s="362">
        <v>546</v>
      </c>
      <c r="G22" s="320">
        <v>507.59621088891004</v>
      </c>
      <c r="H22" s="362">
        <v>13543.7</v>
      </c>
      <c r="I22" s="437">
        <v>840</v>
      </c>
      <c r="J22" s="362">
        <v>997.5</v>
      </c>
      <c r="K22" s="320">
        <v>918.3833522083803</v>
      </c>
      <c r="L22" s="362">
        <v>486.9</v>
      </c>
      <c r="M22" s="437">
        <v>630</v>
      </c>
      <c r="N22" s="362">
        <v>703.5</v>
      </c>
      <c r="O22" s="320">
        <v>659.13487778958552</v>
      </c>
      <c r="P22" s="362">
        <v>12904.5</v>
      </c>
    </row>
    <row r="23" spans="2:16" ht="11.1" customHeight="1" x14ac:dyDescent="0.15">
      <c r="B23" s="437"/>
      <c r="C23" s="522">
        <v>40518</v>
      </c>
      <c r="E23" s="437">
        <v>472.5</v>
      </c>
      <c r="F23" s="362">
        <v>546</v>
      </c>
      <c r="G23" s="320">
        <v>509.95891930941713</v>
      </c>
      <c r="H23" s="362">
        <v>38034.6</v>
      </c>
      <c r="I23" s="437">
        <v>840</v>
      </c>
      <c r="J23" s="362">
        <v>997.5</v>
      </c>
      <c r="K23" s="320">
        <v>918.91519174041355</v>
      </c>
      <c r="L23" s="362">
        <v>2140.8000000000002</v>
      </c>
      <c r="M23" s="437">
        <v>630</v>
      </c>
      <c r="N23" s="362">
        <v>703.5</v>
      </c>
      <c r="O23" s="320">
        <v>661.71853372213798</v>
      </c>
      <c r="P23" s="362">
        <v>53689.1</v>
      </c>
    </row>
    <row r="24" spans="2:16" ht="11.1" customHeight="1" x14ac:dyDescent="0.15">
      <c r="B24" s="437"/>
      <c r="C24" s="522">
        <v>40519</v>
      </c>
      <c r="E24" s="437">
        <v>472.5</v>
      </c>
      <c r="F24" s="362">
        <v>546</v>
      </c>
      <c r="G24" s="320">
        <v>509.3874340225654</v>
      </c>
      <c r="H24" s="362">
        <v>18264.7</v>
      </c>
      <c r="I24" s="437">
        <v>840</v>
      </c>
      <c r="J24" s="362">
        <v>997.5</v>
      </c>
      <c r="K24" s="320">
        <v>921.96332133213332</v>
      </c>
      <c r="L24" s="362">
        <v>823.2</v>
      </c>
      <c r="M24" s="437">
        <v>630</v>
      </c>
      <c r="N24" s="362">
        <v>703.5</v>
      </c>
      <c r="O24" s="320">
        <v>665.69155673516605</v>
      </c>
      <c r="P24" s="362">
        <v>14016</v>
      </c>
    </row>
    <row r="25" spans="2:16" ht="11.1" customHeight="1" x14ac:dyDescent="0.15">
      <c r="B25" s="437"/>
      <c r="C25" s="522">
        <v>40520</v>
      </c>
      <c r="E25" s="437">
        <v>472.5</v>
      </c>
      <c r="F25" s="362">
        <v>546</v>
      </c>
      <c r="G25" s="320">
        <v>511.62241072107156</v>
      </c>
      <c r="H25" s="362">
        <v>15318.8</v>
      </c>
      <c r="I25" s="437">
        <v>840</v>
      </c>
      <c r="J25" s="362">
        <v>997.5</v>
      </c>
      <c r="K25" s="320">
        <v>920.62838244137106</v>
      </c>
      <c r="L25" s="362">
        <v>659.2</v>
      </c>
      <c r="M25" s="437">
        <v>630</v>
      </c>
      <c r="N25" s="362">
        <v>703.5</v>
      </c>
      <c r="O25" s="320">
        <v>664.18531334511613</v>
      </c>
      <c r="P25" s="362">
        <v>21506.5</v>
      </c>
    </row>
    <row r="26" spans="2:16" ht="11.1" customHeight="1" x14ac:dyDescent="0.15">
      <c r="B26" s="437"/>
      <c r="C26" s="522">
        <v>40521</v>
      </c>
      <c r="E26" s="437">
        <v>472.5</v>
      </c>
      <c r="F26" s="362">
        <v>546</v>
      </c>
      <c r="G26" s="320">
        <v>507.83423176094578</v>
      </c>
      <c r="H26" s="362">
        <v>15761</v>
      </c>
      <c r="I26" s="437">
        <v>840</v>
      </c>
      <c r="J26" s="362">
        <v>997.5</v>
      </c>
      <c r="K26" s="320">
        <v>917.74506749740397</v>
      </c>
      <c r="L26" s="362">
        <v>874.3</v>
      </c>
      <c r="M26" s="437">
        <v>630</v>
      </c>
      <c r="N26" s="362">
        <v>703.5</v>
      </c>
      <c r="O26" s="320">
        <v>666.2796752519597</v>
      </c>
      <c r="P26" s="362">
        <v>20360.099999999999</v>
      </c>
    </row>
    <row r="27" spans="2:16" ht="11.1" customHeight="1" x14ac:dyDescent="0.15">
      <c r="B27" s="437"/>
      <c r="C27" s="522">
        <v>40522</v>
      </c>
      <c r="E27" s="437">
        <v>472.5</v>
      </c>
      <c r="F27" s="362">
        <v>546</v>
      </c>
      <c r="G27" s="320">
        <v>511.68047091598237</v>
      </c>
      <c r="H27" s="362">
        <v>9902</v>
      </c>
      <c r="I27" s="437">
        <v>840</v>
      </c>
      <c r="J27" s="362">
        <v>997.5</v>
      </c>
      <c r="K27" s="320">
        <v>912.54138770541704</v>
      </c>
      <c r="L27" s="362">
        <v>581.70000000000005</v>
      </c>
      <c r="M27" s="437">
        <v>630</v>
      </c>
      <c r="N27" s="362">
        <v>714</v>
      </c>
      <c r="O27" s="320">
        <v>667.22198887343529</v>
      </c>
      <c r="P27" s="362">
        <v>9941.5</v>
      </c>
    </row>
    <row r="28" spans="2:16" ht="11.1" customHeight="1" x14ac:dyDescent="0.15">
      <c r="B28" s="437"/>
      <c r="C28" s="522">
        <v>40525</v>
      </c>
      <c r="E28" s="437">
        <v>462</v>
      </c>
      <c r="F28" s="362">
        <v>546</v>
      </c>
      <c r="G28" s="320">
        <v>504.89490604241365</v>
      </c>
      <c r="H28" s="362">
        <v>31577.7</v>
      </c>
      <c r="I28" s="437">
        <v>871.5</v>
      </c>
      <c r="J28" s="362">
        <v>1018.5</v>
      </c>
      <c r="K28" s="320">
        <v>929.64868518063406</v>
      </c>
      <c r="L28" s="362">
        <v>1561</v>
      </c>
      <c r="M28" s="437">
        <v>619.5</v>
      </c>
      <c r="N28" s="362">
        <v>714</v>
      </c>
      <c r="O28" s="320">
        <v>666.01882875810054</v>
      </c>
      <c r="P28" s="362">
        <v>49622.7</v>
      </c>
    </row>
    <row r="29" spans="2:16" ht="11.1" customHeight="1" x14ac:dyDescent="0.15">
      <c r="B29" s="437"/>
      <c r="C29" s="522">
        <v>40526</v>
      </c>
      <c r="E29" s="437">
        <v>462</v>
      </c>
      <c r="F29" s="362">
        <v>546</v>
      </c>
      <c r="G29" s="320">
        <v>505.72894242268944</v>
      </c>
      <c r="H29" s="362">
        <v>17249.099999999999</v>
      </c>
      <c r="I29" s="437">
        <v>871.5</v>
      </c>
      <c r="J29" s="362">
        <v>1029</v>
      </c>
      <c r="K29" s="320">
        <v>942.17169703872457</v>
      </c>
      <c r="L29" s="362">
        <v>725.6</v>
      </c>
      <c r="M29" s="437">
        <v>619.5</v>
      </c>
      <c r="N29" s="362">
        <v>714</v>
      </c>
      <c r="O29" s="320">
        <v>670.47986523084853</v>
      </c>
      <c r="P29" s="362">
        <v>16783.099999999999</v>
      </c>
    </row>
    <row r="30" spans="2:16" ht="11.1" customHeight="1" x14ac:dyDescent="0.15">
      <c r="B30" s="437"/>
      <c r="C30" s="522">
        <v>40527</v>
      </c>
      <c r="E30" s="437">
        <v>462</v>
      </c>
      <c r="F30" s="362">
        <v>546</v>
      </c>
      <c r="G30" s="320">
        <v>507.37467622793537</v>
      </c>
      <c r="H30" s="362">
        <v>14609</v>
      </c>
      <c r="I30" s="437">
        <v>861</v>
      </c>
      <c r="J30" s="362">
        <v>1029</v>
      </c>
      <c r="K30" s="320">
        <v>945.99867899603726</v>
      </c>
      <c r="L30" s="362">
        <v>1010.9</v>
      </c>
      <c r="M30" s="437">
        <v>619.5</v>
      </c>
      <c r="N30" s="362">
        <v>714</v>
      </c>
      <c r="O30" s="320">
        <v>662.95183486238545</v>
      </c>
      <c r="P30" s="362">
        <v>23757.3</v>
      </c>
    </row>
    <row r="31" spans="2:16" ht="11.1" customHeight="1" x14ac:dyDescent="0.15">
      <c r="B31" s="437"/>
      <c r="C31" s="522">
        <v>40528</v>
      </c>
      <c r="E31" s="437">
        <v>462</v>
      </c>
      <c r="F31" s="362">
        <v>546</v>
      </c>
      <c r="G31" s="320">
        <v>509.54614565911515</v>
      </c>
      <c r="H31" s="362">
        <v>14574.5</v>
      </c>
      <c r="I31" s="437">
        <v>859.95</v>
      </c>
      <c r="J31" s="362">
        <v>1029</v>
      </c>
      <c r="K31" s="320">
        <v>939.77579852579834</v>
      </c>
      <c r="L31" s="362">
        <v>800</v>
      </c>
      <c r="M31" s="437">
        <v>630</v>
      </c>
      <c r="N31" s="362">
        <v>724.5</v>
      </c>
      <c r="O31" s="320">
        <v>674.97246376811597</v>
      </c>
      <c r="P31" s="362">
        <v>19466</v>
      </c>
    </row>
    <row r="32" spans="2:16" ht="11.1" customHeight="1" x14ac:dyDescent="0.15">
      <c r="B32" s="437"/>
      <c r="C32" s="522">
        <v>40529</v>
      </c>
      <c r="E32" s="437">
        <v>462</v>
      </c>
      <c r="F32" s="362">
        <v>546</v>
      </c>
      <c r="G32" s="320">
        <v>503.79737206085753</v>
      </c>
      <c r="H32" s="362">
        <v>9857.7999999999993</v>
      </c>
      <c r="I32" s="437">
        <v>861</v>
      </c>
      <c r="J32" s="362">
        <v>1029</v>
      </c>
      <c r="K32" s="320">
        <v>945.8698224852069</v>
      </c>
      <c r="L32" s="362">
        <v>415.3</v>
      </c>
      <c r="M32" s="437">
        <v>630</v>
      </c>
      <c r="N32" s="362">
        <v>720.30000000000007</v>
      </c>
      <c r="O32" s="320">
        <v>674.69462106891217</v>
      </c>
      <c r="P32" s="362">
        <v>8664.7999999999993</v>
      </c>
    </row>
    <row r="33" spans="2:16" ht="11.1" customHeight="1" x14ac:dyDescent="0.15">
      <c r="B33" s="437"/>
      <c r="C33" s="522">
        <v>40532</v>
      </c>
      <c r="E33" s="437">
        <v>462</v>
      </c>
      <c r="F33" s="362">
        <v>546</v>
      </c>
      <c r="G33" s="320">
        <v>503.95890608233981</v>
      </c>
      <c r="H33" s="362">
        <v>32871.9</v>
      </c>
      <c r="I33" s="437">
        <v>871.5</v>
      </c>
      <c r="J33" s="362">
        <v>1050</v>
      </c>
      <c r="K33" s="320">
        <v>952.41259524876762</v>
      </c>
      <c r="L33" s="362">
        <v>1637</v>
      </c>
      <c r="M33" s="437">
        <v>630</v>
      </c>
      <c r="N33" s="362">
        <v>735</v>
      </c>
      <c r="O33" s="320">
        <v>691.1111994962049</v>
      </c>
      <c r="P33" s="362">
        <v>42403.199999999997</v>
      </c>
    </row>
    <row r="34" spans="2:16" ht="11.1" customHeight="1" x14ac:dyDescent="0.15">
      <c r="B34" s="437"/>
      <c r="C34" s="522">
        <v>40533</v>
      </c>
      <c r="E34" s="437">
        <v>462</v>
      </c>
      <c r="F34" s="362">
        <v>546</v>
      </c>
      <c r="G34" s="320">
        <v>506.40154881385325</v>
      </c>
      <c r="H34" s="362">
        <v>19822.2</v>
      </c>
      <c r="I34" s="437">
        <v>840</v>
      </c>
      <c r="J34" s="362">
        <v>1050</v>
      </c>
      <c r="K34" s="320">
        <v>951.61111111111143</v>
      </c>
      <c r="L34" s="362">
        <v>839.1</v>
      </c>
      <c r="M34" s="437">
        <v>630</v>
      </c>
      <c r="N34" s="362">
        <v>735</v>
      </c>
      <c r="O34" s="320">
        <v>693.24823736010273</v>
      </c>
      <c r="P34" s="362">
        <v>15174.8</v>
      </c>
    </row>
    <row r="35" spans="2:16" ht="11.1" customHeight="1" x14ac:dyDescent="0.15">
      <c r="B35" s="437"/>
      <c r="C35" s="522">
        <v>40534</v>
      </c>
      <c r="E35" s="437">
        <v>456.75</v>
      </c>
      <c r="F35" s="362">
        <v>546</v>
      </c>
      <c r="G35" s="320">
        <v>509.18760228118032</v>
      </c>
      <c r="H35" s="362">
        <v>11682.9</v>
      </c>
      <c r="I35" s="437">
        <v>840</v>
      </c>
      <c r="J35" s="362">
        <v>1050</v>
      </c>
      <c r="K35" s="320">
        <v>956.74134036144596</v>
      </c>
      <c r="L35" s="362">
        <v>543.20000000000005</v>
      </c>
      <c r="M35" s="437">
        <v>630</v>
      </c>
      <c r="N35" s="362">
        <v>745.5</v>
      </c>
      <c r="O35" s="320">
        <v>694.84695250455434</v>
      </c>
      <c r="P35" s="362">
        <v>31242.3</v>
      </c>
    </row>
    <row r="36" spans="2:16" ht="11.1" customHeight="1" x14ac:dyDescent="0.15">
      <c r="B36" s="437"/>
      <c r="C36" s="522">
        <v>40536</v>
      </c>
      <c r="E36" s="437">
        <v>462</v>
      </c>
      <c r="F36" s="362">
        <v>546</v>
      </c>
      <c r="G36" s="320">
        <v>507.1179765642425</v>
      </c>
      <c r="H36" s="362">
        <v>25164.6</v>
      </c>
      <c r="I36" s="437">
        <v>840</v>
      </c>
      <c r="J36" s="362">
        <v>1050</v>
      </c>
      <c r="K36" s="320">
        <v>955.55554739162449</v>
      </c>
      <c r="L36" s="362">
        <v>1441</v>
      </c>
      <c r="M36" s="437">
        <v>630</v>
      </c>
      <c r="N36" s="362">
        <v>750.75</v>
      </c>
      <c r="O36" s="320">
        <v>707.69317286422199</v>
      </c>
      <c r="P36" s="362">
        <v>26203.5</v>
      </c>
    </row>
    <row r="37" spans="2:16" ht="11.1" customHeight="1" x14ac:dyDescent="0.15">
      <c r="B37" s="437"/>
      <c r="C37" s="522">
        <v>40539</v>
      </c>
      <c r="E37" s="437">
        <v>462</v>
      </c>
      <c r="F37" s="362">
        <v>556.5</v>
      </c>
      <c r="G37" s="320">
        <v>512.54275717284793</v>
      </c>
      <c r="H37" s="362">
        <v>34779.199999999997</v>
      </c>
      <c r="I37" s="437">
        <v>840</v>
      </c>
      <c r="J37" s="362">
        <v>1050</v>
      </c>
      <c r="K37" s="320">
        <v>946.06239205526833</v>
      </c>
      <c r="L37" s="362">
        <v>2068.6999999999998</v>
      </c>
      <c r="M37" s="437">
        <v>640.5</v>
      </c>
      <c r="N37" s="362">
        <v>756</v>
      </c>
      <c r="O37" s="320">
        <v>701.97348924944265</v>
      </c>
      <c r="P37" s="362">
        <v>44286.2</v>
      </c>
    </row>
    <row r="38" spans="2:16" ht="11.1" customHeight="1" x14ac:dyDescent="0.15">
      <c r="B38" s="437"/>
      <c r="C38" s="522">
        <v>40540</v>
      </c>
      <c r="E38" s="437">
        <v>462</v>
      </c>
      <c r="F38" s="362">
        <v>546</v>
      </c>
      <c r="G38" s="320">
        <v>505.75162603004492</v>
      </c>
      <c r="H38" s="362">
        <v>18807.3</v>
      </c>
      <c r="I38" s="437">
        <v>840</v>
      </c>
      <c r="J38" s="362">
        <v>1050</v>
      </c>
      <c r="K38" s="320">
        <v>944.32689585439812</v>
      </c>
      <c r="L38" s="362">
        <v>1098.4000000000001</v>
      </c>
      <c r="M38" s="437">
        <v>630</v>
      </c>
      <c r="N38" s="362">
        <v>744.66000000000008</v>
      </c>
      <c r="O38" s="320">
        <v>693.06871777997139</v>
      </c>
      <c r="P38" s="362">
        <v>16095.8</v>
      </c>
    </row>
    <row r="39" spans="2:16" ht="11.1" customHeight="1" x14ac:dyDescent="0.15">
      <c r="B39" s="341"/>
      <c r="C39" s="523">
        <v>40541</v>
      </c>
      <c r="D39" s="326"/>
      <c r="E39" s="341">
        <v>451.5</v>
      </c>
      <c r="F39" s="377">
        <v>546</v>
      </c>
      <c r="G39" s="326">
        <v>502.58018867924528</v>
      </c>
      <c r="H39" s="377">
        <v>11591.8</v>
      </c>
      <c r="I39" s="341">
        <v>840</v>
      </c>
      <c r="J39" s="377">
        <v>1050</v>
      </c>
      <c r="K39" s="326">
        <v>942.60512273212362</v>
      </c>
      <c r="L39" s="377">
        <v>1247.9000000000001</v>
      </c>
      <c r="M39" s="341">
        <v>651</v>
      </c>
      <c r="N39" s="377">
        <v>735</v>
      </c>
      <c r="O39" s="326">
        <v>681.93340897676774</v>
      </c>
      <c r="P39" s="377">
        <v>21605.8</v>
      </c>
    </row>
  </sheetData>
  <mergeCells count="3">
    <mergeCell ref="E6:H6"/>
    <mergeCell ref="I6:L6"/>
    <mergeCell ref="M6:P6"/>
  </mergeCells>
  <phoneticPr fontId="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3"/>
  <sheetViews>
    <sheetView topLeftCell="A16" workbookViewId="0"/>
  </sheetViews>
  <sheetFormatPr defaultRowHeight="13.5" x14ac:dyDescent="0.15"/>
  <cols>
    <col min="1" max="1" width="4.375" style="66" customWidth="1"/>
    <col min="2" max="2" width="3.125" style="66" customWidth="1"/>
    <col min="3" max="3" width="2.625" style="66" customWidth="1"/>
    <col min="4" max="4" width="8.75" style="66" customWidth="1"/>
    <col min="5" max="10" width="9.375" style="66" customWidth="1"/>
    <col min="11" max="11" width="10.625" style="66" customWidth="1"/>
    <col min="12" max="12" width="8.75" style="66" customWidth="1"/>
    <col min="13" max="13" width="10.625" style="66" customWidth="1"/>
    <col min="14" max="14" width="9.375" style="66" customWidth="1"/>
    <col min="15" max="15" width="10.625" style="66" customWidth="1"/>
    <col min="16" max="16" width="11.125" style="66" customWidth="1"/>
    <col min="17" max="16384" width="9" style="66"/>
  </cols>
  <sheetData>
    <row r="1" spans="1:17" s="50" customFormat="1" ht="19.5" customHeight="1" x14ac:dyDescent="0.15">
      <c r="A1" s="49"/>
      <c r="C1" s="51"/>
    </row>
    <row r="2" spans="1:17" s="56" customFormat="1" ht="15" customHeight="1" x14ac:dyDescent="0.15">
      <c r="A2" s="52"/>
      <c r="B2" s="52"/>
      <c r="C2" s="53" t="s">
        <v>112</v>
      </c>
      <c r="D2" s="174" t="s">
        <v>113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7" s="155" customForma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  <c r="P3" s="60" t="s">
        <v>104</v>
      </c>
      <c r="Q3" s="58"/>
    </row>
    <row r="4" spans="1:17" ht="18.75" customHeight="1" x14ac:dyDescent="0.15">
      <c r="A4" s="61"/>
      <c r="B4" s="62"/>
      <c r="C4" s="63"/>
      <c r="D4" s="718" t="s">
        <v>77</v>
      </c>
      <c r="E4" s="719"/>
      <c r="F4" s="719"/>
      <c r="G4" s="719"/>
      <c r="H4" s="720"/>
      <c r="I4" s="64"/>
      <c r="J4" s="64"/>
      <c r="K4" s="718" t="s">
        <v>78</v>
      </c>
      <c r="L4" s="719"/>
      <c r="M4" s="720"/>
      <c r="N4" s="64"/>
      <c r="O4" s="64"/>
      <c r="P4" s="64"/>
    </row>
    <row r="5" spans="1:17" ht="18.75" customHeight="1" x14ac:dyDescent="0.15">
      <c r="A5" s="67"/>
      <c r="B5" s="68"/>
      <c r="C5" s="69"/>
      <c r="D5" s="721" t="s">
        <v>79</v>
      </c>
      <c r="E5" s="722"/>
      <c r="F5" s="70" t="s">
        <v>80</v>
      </c>
      <c r="G5" s="71" t="s">
        <v>81</v>
      </c>
      <c r="H5" s="723" t="s">
        <v>82</v>
      </c>
      <c r="I5" s="72" t="s">
        <v>83</v>
      </c>
      <c r="J5" s="72" t="s">
        <v>84</v>
      </c>
      <c r="K5" s="70" t="s">
        <v>85</v>
      </c>
      <c r="L5" s="70" t="s">
        <v>105</v>
      </c>
      <c r="M5" s="723" t="s">
        <v>82</v>
      </c>
      <c r="N5" s="72" t="s">
        <v>87</v>
      </c>
      <c r="O5" s="72" t="s">
        <v>88</v>
      </c>
      <c r="P5" s="72" t="s">
        <v>89</v>
      </c>
    </row>
    <row r="6" spans="1:17" ht="18.75" customHeight="1" x14ac:dyDescent="0.15">
      <c r="A6" s="73"/>
      <c r="B6" s="74"/>
      <c r="C6" s="75"/>
      <c r="D6" s="76" t="s">
        <v>90</v>
      </c>
      <c r="E6" s="77" t="s">
        <v>91</v>
      </c>
      <c r="F6" s="78" t="s">
        <v>92</v>
      </c>
      <c r="G6" s="79" t="s">
        <v>91</v>
      </c>
      <c r="H6" s="724"/>
      <c r="I6" s="80"/>
      <c r="J6" s="80"/>
      <c r="K6" s="78" t="s">
        <v>93</v>
      </c>
      <c r="L6" s="78" t="s">
        <v>94</v>
      </c>
      <c r="M6" s="724"/>
      <c r="N6" s="80"/>
      <c r="O6" s="80"/>
      <c r="P6" s="80"/>
    </row>
    <row r="7" spans="1:17" ht="16.5" customHeight="1" x14ac:dyDescent="0.15">
      <c r="A7" s="81" t="s">
        <v>95</v>
      </c>
      <c r="B7" s="82">
        <v>18</v>
      </c>
      <c r="C7" s="83" t="s">
        <v>96</v>
      </c>
      <c r="D7" s="84"/>
      <c r="E7" s="85"/>
      <c r="F7" s="86"/>
      <c r="G7" s="87"/>
      <c r="H7" s="86"/>
      <c r="I7" s="86"/>
      <c r="J7" s="86"/>
      <c r="K7" s="86"/>
      <c r="L7" s="86"/>
      <c r="M7" s="86"/>
      <c r="N7" s="86"/>
      <c r="O7" s="86"/>
      <c r="P7" s="86"/>
    </row>
    <row r="8" spans="1:17" ht="16.5" customHeight="1" x14ac:dyDescent="0.15">
      <c r="A8" s="88" t="s">
        <v>97</v>
      </c>
      <c r="B8" s="89">
        <v>19</v>
      </c>
      <c r="C8" s="90" t="s">
        <v>97</v>
      </c>
      <c r="D8" s="91"/>
      <c r="E8" s="92"/>
      <c r="F8" s="93"/>
      <c r="G8" s="94"/>
      <c r="H8" s="93"/>
      <c r="I8" s="93"/>
      <c r="J8" s="93"/>
      <c r="K8" s="93"/>
      <c r="L8" s="93"/>
      <c r="M8" s="93"/>
      <c r="N8" s="93"/>
      <c r="O8" s="93"/>
      <c r="P8" s="93"/>
    </row>
    <row r="9" spans="1:17" ht="16.5" customHeight="1" x14ac:dyDescent="0.15">
      <c r="A9" s="88" t="s">
        <v>97</v>
      </c>
      <c r="B9" s="89">
        <v>20</v>
      </c>
      <c r="C9" s="90" t="s">
        <v>97</v>
      </c>
      <c r="D9" s="91"/>
      <c r="E9" s="92">
        <v>268856</v>
      </c>
      <c r="F9" s="93">
        <v>103594</v>
      </c>
      <c r="G9" s="94"/>
      <c r="H9" s="93">
        <v>372450</v>
      </c>
      <c r="I9" s="93"/>
      <c r="J9" s="93">
        <v>372450</v>
      </c>
      <c r="K9" s="93">
        <v>885177</v>
      </c>
      <c r="L9" s="93"/>
      <c r="M9" s="93">
        <v>885177</v>
      </c>
      <c r="N9" s="93"/>
      <c r="O9" s="93">
        <v>885177</v>
      </c>
      <c r="P9" s="93">
        <v>1257627</v>
      </c>
    </row>
    <row r="10" spans="1:17" ht="16.5" customHeight="1" x14ac:dyDescent="0.15">
      <c r="A10" s="95" t="s">
        <v>97</v>
      </c>
      <c r="B10" s="96">
        <v>21</v>
      </c>
      <c r="C10" s="97" t="s">
        <v>97</v>
      </c>
      <c r="D10" s="98"/>
      <c r="E10" s="99">
        <v>3242596</v>
      </c>
      <c r="F10" s="100">
        <v>2307259</v>
      </c>
      <c r="G10" s="101">
        <v>872903</v>
      </c>
      <c r="H10" s="100">
        <v>6422758</v>
      </c>
      <c r="I10" s="100"/>
      <c r="J10" s="100">
        <v>6422758</v>
      </c>
      <c r="K10" s="100">
        <v>22214618</v>
      </c>
      <c r="L10" s="100"/>
      <c r="M10" s="100">
        <v>22214618</v>
      </c>
      <c r="N10" s="100"/>
      <c r="O10" s="100">
        <v>22214618</v>
      </c>
      <c r="P10" s="100">
        <v>28637376</v>
      </c>
    </row>
    <row r="11" spans="1:17" ht="16.5" customHeight="1" x14ac:dyDescent="0.15">
      <c r="A11" s="88" t="s">
        <v>98</v>
      </c>
      <c r="B11" s="89">
        <v>5</v>
      </c>
      <c r="C11" s="90" t="s">
        <v>97</v>
      </c>
      <c r="D11" s="91"/>
      <c r="E11" s="92">
        <v>283081</v>
      </c>
      <c r="F11" s="93">
        <v>205260</v>
      </c>
      <c r="G11" s="94">
        <v>91570</v>
      </c>
      <c r="H11" s="93">
        <v>579911</v>
      </c>
      <c r="I11" s="93"/>
      <c r="J11" s="93">
        <v>579911</v>
      </c>
      <c r="K11" s="93">
        <v>1740182</v>
      </c>
      <c r="L11" s="93"/>
      <c r="M11" s="93">
        <v>1740182</v>
      </c>
      <c r="N11" s="93"/>
      <c r="O11" s="93">
        <v>1740182</v>
      </c>
      <c r="P11" s="93">
        <v>2320093</v>
      </c>
    </row>
    <row r="12" spans="1:17" ht="16.5" customHeight="1" x14ac:dyDescent="0.15">
      <c r="A12" s="88" t="s">
        <v>97</v>
      </c>
      <c r="B12" s="89">
        <v>6</v>
      </c>
      <c r="C12" s="90" t="s">
        <v>97</v>
      </c>
      <c r="D12" s="91"/>
      <c r="E12" s="92">
        <v>216595</v>
      </c>
      <c r="F12" s="93">
        <v>236302</v>
      </c>
      <c r="G12" s="94">
        <v>124266</v>
      </c>
      <c r="H12" s="93">
        <v>577163</v>
      </c>
      <c r="I12" s="93"/>
      <c r="J12" s="93">
        <v>577163</v>
      </c>
      <c r="K12" s="93">
        <v>1880172</v>
      </c>
      <c r="L12" s="93"/>
      <c r="M12" s="93">
        <v>1880172</v>
      </c>
      <c r="N12" s="93"/>
      <c r="O12" s="93">
        <v>1880172</v>
      </c>
      <c r="P12" s="93">
        <v>2457335</v>
      </c>
    </row>
    <row r="13" spans="1:17" ht="16.5" customHeight="1" x14ac:dyDescent="0.15">
      <c r="A13" s="88" t="s">
        <v>97</v>
      </c>
      <c r="B13" s="89">
        <v>7</v>
      </c>
      <c r="C13" s="90" t="s">
        <v>97</v>
      </c>
      <c r="D13" s="91"/>
      <c r="E13" s="92">
        <v>298805</v>
      </c>
      <c r="F13" s="93">
        <v>169350</v>
      </c>
      <c r="G13" s="94">
        <v>89144</v>
      </c>
      <c r="H13" s="93">
        <v>557299</v>
      </c>
      <c r="I13" s="93"/>
      <c r="J13" s="93">
        <v>557299</v>
      </c>
      <c r="K13" s="93">
        <v>1836800</v>
      </c>
      <c r="L13" s="93"/>
      <c r="M13" s="93">
        <v>1836800</v>
      </c>
      <c r="N13" s="93"/>
      <c r="O13" s="93">
        <v>1836800</v>
      </c>
      <c r="P13" s="93">
        <v>2394099</v>
      </c>
    </row>
    <row r="14" spans="1:17" ht="16.5" customHeight="1" x14ac:dyDescent="0.15">
      <c r="A14" s="88" t="s">
        <v>97</v>
      </c>
      <c r="B14" s="89">
        <v>8</v>
      </c>
      <c r="C14" s="90" t="s">
        <v>97</v>
      </c>
      <c r="D14" s="91"/>
      <c r="E14" s="92">
        <v>236319</v>
      </c>
      <c r="F14" s="93">
        <v>168369</v>
      </c>
      <c r="G14" s="94">
        <v>112817</v>
      </c>
      <c r="H14" s="93">
        <v>517505</v>
      </c>
      <c r="I14" s="93"/>
      <c r="J14" s="93">
        <v>517505</v>
      </c>
      <c r="K14" s="93">
        <v>1803336</v>
      </c>
      <c r="L14" s="93"/>
      <c r="M14" s="93">
        <v>1803336</v>
      </c>
      <c r="N14" s="93"/>
      <c r="O14" s="93">
        <v>1803336</v>
      </c>
      <c r="P14" s="93">
        <v>2320841</v>
      </c>
    </row>
    <row r="15" spans="1:17" ht="16.5" customHeight="1" x14ac:dyDescent="0.15">
      <c r="A15" s="88" t="s">
        <v>97</v>
      </c>
      <c r="B15" s="89">
        <v>9</v>
      </c>
      <c r="C15" s="90" t="s">
        <v>97</v>
      </c>
      <c r="D15" s="91"/>
      <c r="E15" s="92">
        <v>323393</v>
      </c>
      <c r="F15" s="93">
        <v>207376</v>
      </c>
      <c r="G15" s="94">
        <v>77317</v>
      </c>
      <c r="H15" s="93">
        <v>608086</v>
      </c>
      <c r="I15" s="93"/>
      <c r="J15" s="93">
        <v>608086</v>
      </c>
      <c r="K15" s="93">
        <v>1995557</v>
      </c>
      <c r="L15" s="93"/>
      <c r="M15" s="93">
        <v>1995557</v>
      </c>
      <c r="N15" s="93"/>
      <c r="O15" s="93">
        <v>1995557</v>
      </c>
      <c r="P15" s="93">
        <v>2603643</v>
      </c>
    </row>
    <row r="16" spans="1:17" ht="16.5" customHeight="1" x14ac:dyDescent="0.15">
      <c r="A16" s="88" t="s">
        <v>97</v>
      </c>
      <c r="B16" s="89">
        <v>10</v>
      </c>
      <c r="C16" s="90" t="s">
        <v>97</v>
      </c>
      <c r="D16" s="91"/>
      <c r="E16" s="92">
        <v>177609</v>
      </c>
      <c r="F16" s="93">
        <v>177050</v>
      </c>
      <c r="G16" s="94">
        <v>88818</v>
      </c>
      <c r="H16" s="93">
        <v>443477</v>
      </c>
      <c r="I16" s="93"/>
      <c r="J16" s="93">
        <v>443477</v>
      </c>
      <c r="K16" s="93">
        <v>1999388</v>
      </c>
      <c r="L16" s="93"/>
      <c r="M16" s="93">
        <v>1999388</v>
      </c>
      <c r="N16" s="93"/>
      <c r="O16" s="93">
        <v>1999388</v>
      </c>
      <c r="P16" s="93">
        <v>2442865</v>
      </c>
    </row>
    <row r="17" spans="1:17" ht="16.5" customHeight="1" x14ac:dyDescent="0.15">
      <c r="A17" s="88" t="s">
        <v>97</v>
      </c>
      <c r="B17" s="89">
        <v>11</v>
      </c>
      <c r="C17" s="90" t="s">
        <v>97</v>
      </c>
      <c r="D17" s="91"/>
      <c r="E17" s="92">
        <v>305433</v>
      </c>
      <c r="F17" s="93">
        <v>184495</v>
      </c>
      <c r="G17" s="94">
        <v>88020</v>
      </c>
      <c r="H17" s="93">
        <v>577948</v>
      </c>
      <c r="I17" s="93"/>
      <c r="J17" s="93">
        <v>577948</v>
      </c>
      <c r="K17" s="93">
        <v>2169731</v>
      </c>
      <c r="L17" s="93"/>
      <c r="M17" s="93">
        <v>2169731</v>
      </c>
      <c r="N17" s="93"/>
      <c r="O17" s="93">
        <v>2169731</v>
      </c>
      <c r="P17" s="93">
        <v>2747679</v>
      </c>
    </row>
    <row r="18" spans="1:17" ht="16.5" customHeight="1" x14ac:dyDescent="0.15">
      <c r="A18" s="102" t="s">
        <v>97</v>
      </c>
      <c r="B18" s="103">
        <v>12</v>
      </c>
      <c r="C18" s="104" t="s">
        <v>97</v>
      </c>
      <c r="D18" s="105"/>
      <c r="E18" s="106">
        <v>338538</v>
      </c>
      <c r="F18" s="107">
        <v>192872</v>
      </c>
      <c r="G18" s="108">
        <v>156964</v>
      </c>
      <c r="H18" s="107">
        <v>688374</v>
      </c>
      <c r="I18" s="107"/>
      <c r="J18" s="107">
        <v>688374</v>
      </c>
      <c r="K18" s="107">
        <v>2091406</v>
      </c>
      <c r="L18" s="107"/>
      <c r="M18" s="107">
        <v>2091406</v>
      </c>
      <c r="N18" s="107"/>
      <c r="O18" s="107">
        <v>2091406</v>
      </c>
      <c r="P18" s="107">
        <v>2779780</v>
      </c>
    </row>
    <row r="19" spans="1:17" ht="16.5" customHeight="1" x14ac:dyDescent="0.15">
      <c r="A19" s="109" t="s">
        <v>99</v>
      </c>
      <c r="B19" s="110">
        <v>1</v>
      </c>
      <c r="C19" s="111" t="s">
        <v>2</v>
      </c>
      <c r="D19" s="112"/>
      <c r="E19" s="113">
        <v>144377</v>
      </c>
      <c r="F19" s="114">
        <v>190788</v>
      </c>
      <c r="G19" s="115">
        <v>85085</v>
      </c>
      <c r="H19" s="114">
        <v>420250</v>
      </c>
      <c r="I19" s="114"/>
      <c r="J19" s="114">
        <v>420250</v>
      </c>
      <c r="K19" s="114">
        <v>1876144</v>
      </c>
      <c r="L19" s="114"/>
      <c r="M19" s="114">
        <v>1876144</v>
      </c>
      <c r="N19" s="114"/>
      <c r="O19" s="114">
        <v>1876144</v>
      </c>
      <c r="P19" s="114">
        <v>2296394</v>
      </c>
    </row>
    <row r="20" spans="1:17" ht="16.5" customHeight="1" x14ac:dyDescent="0.15">
      <c r="A20" s="88" t="s">
        <v>97</v>
      </c>
      <c r="B20" s="89">
        <v>2</v>
      </c>
      <c r="C20" s="90" t="s">
        <v>97</v>
      </c>
      <c r="D20" s="91"/>
      <c r="E20" s="92">
        <v>138092</v>
      </c>
      <c r="F20" s="93">
        <v>160254</v>
      </c>
      <c r="G20" s="94">
        <v>92444</v>
      </c>
      <c r="H20" s="93">
        <v>390790</v>
      </c>
      <c r="I20" s="93"/>
      <c r="J20" s="93">
        <v>390790</v>
      </c>
      <c r="K20" s="93">
        <v>1683547</v>
      </c>
      <c r="L20" s="93"/>
      <c r="M20" s="93">
        <v>1683547</v>
      </c>
      <c r="N20" s="93"/>
      <c r="O20" s="93">
        <v>1683547</v>
      </c>
      <c r="P20" s="93">
        <v>2074337</v>
      </c>
    </row>
    <row r="21" spans="1:17" ht="16.5" customHeight="1" x14ac:dyDescent="0.15">
      <c r="A21" s="102" t="s">
        <v>97</v>
      </c>
      <c r="B21" s="103">
        <v>3</v>
      </c>
      <c r="C21" s="104" t="s">
        <v>97</v>
      </c>
      <c r="D21" s="105"/>
      <c r="E21" s="106">
        <v>173413</v>
      </c>
      <c r="F21" s="107">
        <v>190165</v>
      </c>
      <c r="G21" s="108">
        <v>91106</v>
      </c>
      <c r="H21" s="107">
        <v>454684</v>
      </c>
      <c r="I21" s="107"/>
      <c r="J21" s="107">
        <v>454684</v>
      </c>
      <c r="K21" s="107">
        <v>2045480</v>
      </c>
      <c r="L21" s="107"/>
      <c r="M21" s="107">
        <v>2045480</v>
      </c>
      <c r="N21" s="107"/>
      <c r="O21" s="107">
        <v>2045480</v>
      </c>
      <c r="P21" s="107">
        <v>2500164</v>
      </c>
    </row>
    <row r="22" spans="1:17" ht="16.5" customHeight="1" x14ac:dyDescent="0.15">
      <c r="A22" s="109" t="s">
        <v>99</v>
      </c>
      <c r="B22" s="110">
        <v>4</v>
      </c>
      <c r="C22" s="111" t="s">
        <v>2</v>
      </c>
      <c r="D22" s="112"/>
      <c r="E22" s="113">
        <v>184605</v>
      </c>
      <c r="F22" s="114">
        <v>116401</v>
      </c>
      <c r="G22" s="115">
        <v>86868</v>
      </c>
      <c r="H22" s="114">
        <v>387874</v>
      </c>
      <c r="I22" s="114"/>
      <c r="J22" s="114">
        <v>387874</v>
      </c>
      <c r="K22" s="114">
        <v>2000496</v>
      </c>
      <c r="L22" s="114"/>
      <c r="M22" s="114">
        <v>2000496</v>
      </c>
      <c r="N22" s="114"/>
      <c r="O22" s="114">
        <v>2000496</v>
      </c>
      <c r="P22" s="114">
        <v>2388370</v>
      </c>
    </row>
    <row r="23" spans="1:17" ht="16.5" customHeight="1" x14ac:dyDescent="0.15">
      <c r="A23" s="88" t="s">
        <v>97</v>
      </c>
      <c r="B23" s="89">
        <v>5</v>
      </c>
      <c r="C23" s="90" t="s">
        <v>97</v>
      </c>
      <c r="D23" s="91"/>
      <c r="E23" s="92">
        <v>296194</v>
      </c>
      <c r="F23" s="93">
        <v>189147</v>
      </c>
      <c r="G23" s="94">
        <v>118922</v>
      </c>
      <c r="H23" s="93">
        <v>604263</v>
      </c>
      <c r="I23" s="93"/>
      <c r="J23" s="93">
        <v>604263</v>
      </c>
      <c r="K23" s="93">
        <v>1795735</v>
      </c>
      <c r="L23" s="93"/>
      <c r="M23" s="93">
        <v>1795735</v>
      </c>
      <c r="N23" s="93"/>
      <c r="O23" s="93">
        <v>1795735</v>
      </c>
      <c r="P23" s="93">
        <v>2399998</v>
      </c>
    </row>
    <row r="24" spans="1:17" x14ac:dyDescent="0.15">
      <c r="A24" s="88" t="s">
        <v>97</v>
      </c>
      <c r="B24" s="89">
        <v>6</v>
      </c>
      <c r="C24" s="90" t="s">
        <v>97</v>
      </c>
      <c r="D24" s="91"/>
      <c r="E24" s="92">
        <v>263503</v>
      </c>
      <c r="F24" s="93">
        <v>192468</v>
      </c>
      <c r="G24" s="94">
        <v>71887</v>
      </c>
      <c r="H24" s="93">
        <v>527858</v>
      </c>
      <c r="I24" s="93"/>
      <c r="J24" s="93">
        <v>527858</v>
      </c>
      <c r="K24" s="93">
        <v>1604317</v>
      </c>
      <c r="L24" s="93"/>
      <c r="M24" s="93">
        <v>1604317</v>
      </c>
      <c r="N24" s="93"/>
      <c r="O24" s="93">
        <v>1604317</v>
      </c>
      <c r="P24" s="93">
        <v>2132175</v>
      </c>
      <c r="Q24" s="65"/>
    </row>
    <row r="25" spans="1:17" x14ac:dyDescent="0.15">
      <c r="A25" s="88" t="s">
        <v>97</v>
      </c>
      <c r="B25" s="89">
        <v>7</v>
      </c>
      <c r="C25" s="90" t="s">
        <v>97</v>
      </c>
      <c r="D25" s="91"/>
      <c r="E25" s="92">
        <v>167295</v>
      </c>
      <c r="F25" s="93">
        <v>100489</v>
      </c>
      <c r="G25" s="94">
        <v>59915</v>
      </c>
      <c r="H25" s="93">
        <v>327699</v>
      </c>
      <c r="I25" s="93"/>
      <c r="J25" s="93">
        <v>327699</v>
      </c>
      <c r="K25" s="93">
        <v>1367114</v>
      </c>
      <c r="L25" s="93"/>
      <c r="M25" s="93">
        <v>1367114</v>
      </c>
      <c r="N25" s="93"/>
      <c r="O25" s="93">
        <v>1367114</v>
      </c>
      <c r="P25" s="93">
        <v>1694813</v>
      </c>
    </row>
    <row r="26" spans="1:17" x14ac:dyDescent="0.15">
      <c r="A26" s="175" t="s">
        <v>97</v>
      </c>
      <c r="B26" s="89">
        <v>8</v>
      </c>
      <c r="C26" s="176" t="s">
        <v>97</v>
      </c>
      <c r="D26" s="91"/>
      <c r="E26" s="92">
        <v>222952</v>
      </c>
      <c r="F26" s="93">
        <v>183210</v>
      </c>
      <c r="G26" s="94">
        <v>99740</v>
      </c>
      <c r="H26" s="93">
        <f>SUM(E26:G26)</f>
        <v>505902</v>
      </c>
      <c r="I26" s="93"/>
      <c r="J26" s="93">
        <f>H26+I26</f>
        <v>505902</v>
      </c>
      <c r="K26" s="93">
        <v>1569228</v>
      </c>
      <c r="L26" s="93"/>
      <c r="M26" s="93">
        <f>K26+I26</f>
        <v>1569228</v>
      </c>
      <c r="N26" s="93"/>
      <c r="O26" s="93">
        <f>M26+N26</f>
        <v>1569228</v>
      </c>
      <c r="P26" s="93">
        <f>J26+O26</f>
        <v>2075130</v>
      </c>
    </row>
    <row r="27" spans="1:17" x14ac:dyDescent="0.15">
      <c r="A27" s="175" t="s">
        <v>97</v>
      </c>
      <c r="B27" s="89">
        <v>9</v>
      </c>
      <c r="C27" s="177" t="s">
        <v>97</v>
      </c>
      <c r="D27" s="91"/>
      <c r="E27" s="119">
        <v>286790</v>
      </c>
      <c r="F27" s="118">
        <v>163080</v>
      </c>
      <c r="G27" s="118">
        <v>74875</v>
      </c>
      <c r="H27" s="142">
        <f>SUM(E27:G27)</f>
        <v>524745</v>
      </c>
      <c r="I27" s="118"/>
      <c r="J27" s="118">
        <f>H27+I27</f>
        <v>524745</v>
      </c>
      <c r="K27" s="118">
        <v>1158069</v>
      </c>
      <c r="L27" s="118"/>
      <c r="M27" s="118">
        <f>K27+I27</f>
        <v>1158069</v>
      </c>
      <c r="N27" s="118"/>
      <c r="O27" s="118">
        <f>M27+N27</f>
        <v>1158069</v>
      </c>
      <c r="P27" s="93">
        <f>J27+O27</f>
        <v>1682814</v>
      </c>
    </row>
    <row r="28" spans="1:17" x14ac:dyDescent="0.15">
      <c r="A28" s="175"/>
      <c r="B28" s="89">
        <v>10</v>
      </c>
      <c r="C28" s="176"/>
      <c r="D28" s="91"/>
      <c r="E28" s="122">
        <v>228829</v>
      </c>
      <c r="F28" s="93">
        <v>193756</v>
      </c>
      <c r="G28" s="93">
        <v>85776</v>
      </c>
      <c r="H28" s="120">
        <f>SUM(E28:G28)</f>
        <v>508361</v>
      </c>
      <c r="I28" s="93"/>
      <c r="J28" s="93">
        <f>H28+I28</f>
        <v>508361</v>
      </c>
      <c r="K28" s="93">
        <v>1625303</v>
      </c>
      <c r="L28" s="93"/>
      <c r="M28" s="94">
        <f>K28+I28</f>
        <v>1625303</v>
      </c>
      <c r="N28" s="93"/>
      <c r="O28" s="93">
        <f>M28+N28</f>
        <v>1625303</v>
      </c>
      <c r="P28" s="93">
        <f>J28+O28</f>
        <v>2133664</v>
      </c>
    </row>
    <row r="29" spans="1:17" x14ac:dyDescent="0.15">
      <c r="A29" s="178"/>
      <c r="B29" s="65">
        <v>11</v>
      </c>
      <c r="C29" s="179"/>
      <c r="D29" s="91"/>
      <c r="E29" s="94">
        <v>213318</v>
      </c>
      <c r="F29" s="93">
        <v>250191</v>
      </c>
      <c r="G29" s="93">
        <v>80063</v>
      </c>
      <c r="H29" s="120">
        <f>SUM(E29:G29)</f>
        <v>543572</v>
      </c>
      <c r="I29" s="93"/>
      <c r="J29" s="93">
        <f>H29+I29</f>
        <v>543572</v>
      </c>
      <c r="K29" s="93">
        <v>2030444</v>
      </c>
      <c r="L29" s="93"/>
      <c r="M29" s="94">
        <f>K29+I29</f>
        <v>2030444</v>
      </c>
      <c r="N29" s="93"/>
      <c r="O29" s="93">
        <f>M29+N29</f>
        <v>2030444</v>
      </c>
      <c r="P29" s="93">
        <f>J29+O29</f>
        <v>2574016</v>
      </c>
    </row>
    <row r="30" spans="1:17" x14ac:dyDescent="0.15">
      <c r="A30" s="180"/>
      <c r="B30" s="181">
        <v>12</v>
      </c>
      <c r="C30" s="182"/>
      <c r="D30" s="98"/>
      <c r="E30" s="101">
        <f>(九和31!H27+九和31!L27+九和31!P27+九和31!T27+九和31!X27+九和32!H27+九和32!L27+九和32!P27+九和32!T27+九和32!X27+九和33!H27+九和33!L27)</f>
        <v>337860</v>
      </c>
      <c r="F30" s="100">
        <f>(九乳21!H24+九乳21!L24+九乳21!P24+九乳21!T24+九乳21!X24+九乳22!H24+九乳22!L24+九乳22!P24+九乳22!T24+九乳22!X24+九乳23!H24+九乳23!L24)</f>
        <v>166287</v>
      </c>
      <c r="G30" s="100">
        <f>(九交雑31!H24+九交雑31!L24+九交雑31!P24+九交雑31!T24+九交雑31!X24+九交雑32!H24+九交雑32!L24+九交雑32!P24+九交雑32!T24+九交雑32!X24+九交雑33!H24+九交雑33!L24)</f>
        <v>110234</v>
      </c>
      <c r="H30" s="126">
        <f>SUM(E30:G30)</f>
        <v>614381</v>
      </c>
      <c r="I30" s="100"/>
      <c r="J30" s="100">
        <f>H30+I30</f>
        <v>614381</v>
      </c>
      <c r="K30" s="100">
        <f>(九豚1!H18+九豚1!L18+九豚1!P18+九豚1!T18+九豚2!H19+九豚2!L19+九豚2!P19)</f>
        <v>1707533.1</v>
      </c>
      <c r="L30" s="100"/>
      <c r="M30" s="100">
        <f>K30+I30</f>
        <v>1707533.1</v>
      </c>
      <c r="N30" s="100"/>
      <c r="O30" s="100">
        <f>M30+N30</f>
        <v>1707533.1</v>
      </c>
      <c r="P30" s="100">
        <f>J30+O30</f>
        <v>2321914.1</v>
      </c>
    </row>
    <row r="31" spans="1:17" x14ac:dyDescent="0.15">
      <c r="E31" s="130"/>
      <c r="F31" s="130"/>
      <c r="G31" s="130"/>
      <c r="H31" s="130"/>
      <c r="I31" s="130"/>
      <c r="J31" s="130"/>
      <c r="K31" s="130"/>
    </row>
    <row r="32" spans="1:17" x14ac:dyDescent="0.15">
      <c r="D32" s="183"/>
      <c r="E32" s="133"/>
      <c r="F32" s="133"/>
      <c r="G32" s="133"/>
      <c r="H32" s="150"/>
      <c r="I32" s="150"/>
      <c r="J32" s="150"/>
      <c r="K32" s="132"/>
      <c r="L32" s="169"/>
      <c r="M32" s="169"/>
      <c r="N32" s="169"/>
      <c r="O32" s="169"/>
      <c r="P32" s="169"/>
    </row>
    <row r="33" spans="5:11" x14ac:dyDescent="0.15">
      <c r="E33" s="133"/>
      <c r="F33" s="133"/>
      <c r="G33" s="133"/>
      <c r="H33" s="65"/>
      <c r="I33" s="65"/>
      <c r="J33" s="65"/>
      <c r="K33" s="132"/>
    </row>
    <row r="34" spans="5:11" x14ac:dyDescent="0.15">
      <c r="E34" s="133"/>
      <c r="F34" s="133"/>
      <c r="G34" s="133"/>
      <c r="H34" s="65"/>
      <c r="I34" s="65"/>
      <c r="J34" s="65"/>
      <c r="K34" s="132"/>
    </row>
    <row r="35" spans="5:11" x14ac:dyDescent="0.15">
      <c r="E35" s="133"/>
      <c r="F35" s="133"/>
      <c r="G35" s="133"/>
      <c r="H35" s="65"/>
      <c r="I35" s="65"/>
      <c r="J35" s="65"/>
      <c r="K35" s="132"/>
    </row>
    <row r="36" spans="5:11" x14ac:dyDescent="0.15">
      <c r="E36" s="133"/>
      <c r="F36" s="133"/>
      <c r="G36" s="133"/>
      <c r="H36" s="65"/>
      <c r="I36" s="65"/>
      <c r="J36" s="65"/>
      <c r="K36" s="132"/>
    </row>
    <row r="37" spans="5:11" x14ac:dyDescent="0.15">
      <c r="E37" s="132"/>
      <c r="F37" s="133"/>
      <c r="G37" s="133"/>
      <c r="H37" s="65"/>
      <c r="I37" s="65"/>
      <c r="J37" s="65"/>
      <c r="K37" s="132"/>
    </row>
    <row r="38" spans="5:11" x14ac:dyDescent="0.15">
      <c r="E38" s="132"/>
      <c r="F38" s="133"/>
      <c r="G38" s="133"/>
      <c r="H38" s="65"/>
      <c r="I38" s="65"/>
      <c r="J38" s="65"/>
      <c r="K38" s="132"/>
    </row>
    <row r="39" spans="5:11" x14ac:dyDescent="0.15">
      <c r="E39" s="132"/>
      <c r="F39" s="133"/>
      <c r="G39" s="133"/>
      <c r="H39" s="65"/>
      <c r="I39" s="65"/>
      <c r="J39" s="65"/>
      <c r="K39" s="65"/>
    </row>
    <row r="40" spans="5:11" x14ac:dyDescent="0.15">
      <c r="E40" s="132"/>
      <c r="F40" s="133"/>
      <c r="G40" s="133"/>
      <c r="H40" s="65"/>
      <c r="I40" s="65"/>
      <c r="J40" s="65"/>
      <c r="K40" s="65"/>
    </row>
    <row r="41" spans="5:11" x14ac:dyDescent="0.15">
      <c r="E41" s="132"/>
      <c r="F41" s="133"/>
      <c r="G41" s="133"/>
      <c r="H41" s="65"/>
      <c r="I41" s="65"/>
      <c r="J41" s="65"/>
      <c r="K41" s="65"/>
    </row>
    <row r="42" spans="5:11" x14ac:dyDescent="0.15">
      <c r="E42" s="132"/>
      <c r="F42" s="133"/>
      <c r="G42" s="133"/>
      <c r="H42" s="65"/>
      <c r="I42" s="65"/>
      <c r="J42" s="65"/>
      <c r="K42" s="65"/>
    </row>
    <row r="43" spans="5:11" x14ac:dyDescent="0.15">
      <c r="E43" s="132"/>
      <c r="F43" s="133"/>
      <c r="G43" s="133"/>
      <c r="H43" s="65"/>
      <c r="I43" s="65"/>
      <c r="J43" s="65"/>
      <c r="K43" s="65"/>
    </row>
  </sheetData>
  <mergeCells count="5">
    <mergeCell ref="D4:H4"/>
    <mergeCell ref="K4:M4"/>
    <mergeCell ref="D5:E5"/>
    <mergeCell ref="H5:H6"/>
    <mergeCell ref="M5:M6"/>
  </mergeCells>
  <phoneticPr fontId="5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2:P35"/>
  <sheetViews>
    <sheetView zoomScaleNormal="100" workbookViewId="0">
      <selection activeCell="O22" sqref="O22"/>
    </sheetView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5</v>
      </c>
    </row>
    <row r="4" spans="2:16" x14ac:dyDescent="0.15">
      <c r="P4" s="1" t="s">
        <v>7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771" t="s">
        <v>8</v>
      </c>
      <c r="D6" s="772"/>
      <c r="E6" s="771" t="s">
        <v>9</v>
      </c>
      <c r="F6" s="776"/>
      <c r="G6" s="771" t="s">
        <v>10</v>
      </c>
      <c r="H6" s="772"/>
      <c r="I6" s="776" t="s">
        <v>11</v>
      </c>
      <c r="J6" s="776"/>
      <c r="K6" s="771" t="s">
        <v>12</v>
      </c>
      <c r="L6" s="772"/>
      <c r="M6" s="771" t="s">
        <v>13</v>
      </c>
      <c r="N6" s="772"/>
      <c r="O6" s="771" t="s">
        <v>14</v>
      </c>
      <c r="P6" s="772"/>
    </row>
    <row r="7" spans="2:16" ht="17.25" customHeight="1" x14ac:dyDescent="0.15">
      <c r="B7" s="773" t="s">
        <v>15</v>
      </c>
      <c r="C7" s="774"/>
      <c r="D7" s="775"/>
      <c r="E7" s="5" t="s">
        <v>16</v>
      </c>
      <c r="F7" s="6" t="s">
        <v>17</v>
      </c>
      <c r="G7" s="5" t="s">
        <v>16</v>
      </c>
      <c r="H7" s="6" t="s">
        <v>17</v>
      </c>
      <c r="I7" s="7" t="s">
        <v>16</v>
      </c>
      <c r="J7" s="6" t="s">
        <v>17</v>
      </c>
      <c r="K7" s="7" t="s">
        <v>16</v>
      </c>
      <c r="L7" s="6" t="s">
        <v>17</v>
      </c>
      <c r="M7" s="7" t="s">
        <v>16</v>
      </c>
      <c r="N7" s="6" t="s">
        <v>17</v>
      </c>
      <c r="O7" s="7" t="s">
        <v>16</v>
      </c>
      <c r="P7" s="6" t="s">
        <v>17</v>
      </c>
    </row>
    <row r="8" spans="2:16" ht="17.25" customHeight="1" x14ac:dyDescent="0.15">
      <c r="B8" s="4" t="s">
        <v>18</v>
      </c>
      <c r="C8" s="8">
        <v>11</v>
      </c>
      <c r="D8" s="1" t="s">
        <v>0</v>
      </c>
      <c r="E8" s="9">
        <v>127169.59999999999</v>
      </c>
      <c r="F8" s="10">
        <v>432.54965986394552</v>
      </c>
      <c r="G8" s="9">
        <v>45303.199999999997</v>
      </c>
      <c r="H8" s="10">
        <v>154.09251700680272</v>
      </c>
      <c r="I8" s="11">
        <v>28517.4</v>
      </c>
      <c r="J8" s="10">
        <v>96.997959183673473</v>
      </c>
      <c r="K8" s="11">
        <v>23341.1</v>
      </c>
      <c r="L8" s="10">
        <v>79.391496598639449</v>
      </c>
      <c r="M8" s="11">
        <v>9368.5</v>
      </c>
      <c r="N8" s="10">
        <v>31.8656462585034</v>
      </c>
      <c r="O8" s="11">
        <v>20639.400000000001</v>
      </c>
      <c r="P8" s="10">
        <v>70.20204081632653</v>
      </c>
    </row>
    <row r="9" spans="2:16" ht="17.25" customHeight="1" x14ac:dyDescent="0.15">
      <c r="B9" s="4"/>
      <c r="C9" s="8">
        <v>12</v>
      </c>
      <c r="E9" s="9">
        <v>115343.2</v>
      </c>
      <c r="F9" s="10">
        <v>385.76321070234115</v>
      </c>
      <c r="G9" s="9">
        <v>43074.5</v>
      </c>
      <c r="H9" s="10">
        <v>144.06187290969899</v>
      </c>
      <c r="I9" s="11">
        <v>24458.5</v>
      </c>
      <c r="J9" s="10">
        <v>81.8010033444816</v>
      </c>
      <c r="K9" s="11">
        <v>22777.3</v>
      </c>
      <c r="L9" s="10">
        <v>76.178260869565221</v>
      </c>
      <c r="M9" s="11">
        <v>10377.9</v>
      </c>
      <c r="N9" s="10">
        <v>34.708695652173908</v>
      </c>
      <c r="O9" s="11">
        <v>14655</v>
      </c>
      <c r="P9" s="10">
        <v>49.013377926421406</v>
      </c>
    </row>
    <row r="10" spans="2:16" ht="17.25" customHeight="1" x14ac:dyDescent="0.15">
      <c r="B10" s="4"/>
      <c r="C10" s="8">
        <v>13</v>
      </c>
      <c r="E10" s="9">
        <v>95428.099999999991</v>
      </c>
      <c r="F10" s="10">
        <v>321.30673400673396</v>
      </c>
      <c r="G10" s="9">
        <v>29264.6</v>
      </c>
      <c r="H10" s="10">
        <v>98.534006734006724</v>
      </c>
      <c r="I10" s="11">
        <v>22538</v>
      </c>
      <c r="J10" s="10">
        <v>75.885521885521882</v>
      </c>
      <c r="K10" s="11">
        <v>20524.3</v>
      </c>
      <c r="L10" s="10">
        <v>69.105387205387203</v>
      </c>
      <c r="M10" s="11">
        <v>10411.599999999999</v>
      </c>
      <c r="N10" s="10">
        <v>35.055892255892253</v>
      </c>
      <c r="O10" s="11">
        <v>12689.6</v>
      </c>
      <c r="P10" s="10">
        <v>42.725925925925928</v>
      </c>
    </row>
    <row r="11" spans="2:16" ht="17.25" customHeight="1" x14ac:dyDescent="0.15">
      <c r="B11" s="4"/>
      <c r="C11" s="8">
        <v>14</v>
      </c>
      <c r="E11" s="9">
        <v>83990.599999999991</v>
      </c>
      <c r="F11" s="10">
        <v>287.63904109589038</v>
      </c>
      <c r="G11" s="9">
        <v>28004.7</v>
      </c>
      <c r="H11" s="10">
        <v>95.906506849315065</v>
      </c>
      <c r="I11" s="11">
        <v>19049.900000000001</v>
      </c>
      <c r="J11" s="10">
        <v>65.239383561643834</v>
      </c>
      <c r="K11" s="11">
        <v>12400.2</v>
      </c>
      <c r="L11" s="10">
        <v>42.466438356164389</v>
      </c>
      <c r="M11" s="11">
        <v>10491.8</v>
      </c>
      <c r="N11" s="10">
        <v>35.930821917808217</v>
      </c>
      <c r="O11" s="11">
        <v>14044</v>
      </c>
      <c r="P11" s="10">
        <v>48.095890410958901</v>
      </c>
    </row>
    <row r="12" spans="2:16" ht="17.25" customHeight="1" x14ac:dyDescent="0.15">
      <c r="B12" s="4"/>
      <c r="C12" s="8">
        <v>15</v>
      </c>
      <c r="E12" s="9">
        <v>78703.199999999997</v>
      </c>
      <c r="F12" s="10">
        <v>266.79050847457626</v>
      </c>
      <c r="G12" s="9">
        <v>26216.400000000001</v>
      </c>
      <c r="H12" s="10">
        <v>88.869152542372888</v>
      </c>
      <c r="I12" s="11">
        <v>16989.3</v>
      </c>
      <c r="J12" s="10">
        <v>57.590847457627113</v>
      </c>
      <c r="K12" s="11">
        <v>13064</v>
      </c>
      <c r="L12" s="10">
        <v>44.284745762711864</v>
      </c>
      <c r="M12" s="11">
        <v>8868</v>
      </c>
      <c r="N12" s="10">
        <v>30.061016949152542</v>
      </c>
      <c r="O12" s="11">
        <v>13565.5</v>
      </c>
      <c r="P12" s="10">
        <v>45.984745762711867</v>
      </c>
    </row>
    <row r="13" spans="2:16" ht="17.25" customHeight="1" x14ac:dyDescent="0.15">
      <c r="B13" s="4"/>
      <c r="C13" s="8">
        <v>16</v>
      </c>
      <c r="E13" s="9">
        <v>71151.899999999994</v>
      </c>
      <c r="F13" s="10">
        <v>244.5082474226804</v>
      </c>
      <c r="G13" s="9">
        <v>24839.5</v>
      </c>
      <c r="H13" s="10">
        <v>85.359106529209626</v>
      </c>
      <c r="I13" s="11">
        <v>14871.8</v>
      </c>
      <c r="J13" s="10">
        <v>51.105841924398625</v>
      </c>
      <c r="K13" s="11">
        <v>9213.4</v>
      </c>
      <c r="L13" s="10">
        <v>31.661168384879723</v>
      </c>
      <c r="M13" s="11">
        <v>8782.5</v>
      </c>
      <c r="N13" s="10">
        <v>30.180412371134022</v>
      </c>
      <c r="O13" s="11">
        <v>13444.7</v>
      </c>
      <c r="P13" s="10">
        <v>46.20171821305842</v>
      </c>
    </row>
    <row r="14" spans="2:16" ht="17.25" customHeight="1" x14ac:dyDescent="0.15">
      <c r="B14" s="4"/>
      <c r="C14" s="8">
        <v>17</v>
      </c>
      <c r="E14" s="9">
        <v>75701.100000000006</v>
      </c>
      <c r="F14" s="10">
        <v>258.3655290102389</v>
      </c>
      <c r="G14" s="9">
        <v>24935.200000000001</v>
      </c>
      <c r="H14" s="10">
        <v>85.103071672354957</v>
      </c>
      <c r="I14" s="11">
        <v>16495.3</v>
      </c>
      <c r="J14" s="10">
        <v>56.297952218430034</v>
      </c>
      <c r="K14" s="11">
        <v>8273.1</v>
      </c>
      <c r="L14" s="10">
        <v>28.235836177474404</v>
      </c>
      <c r="M14" s="11">
        <v>10254.6</v>
      </c>
      <c r="N14" s="10">
        <v>34.998634812286689</v>
      </c>
      <c r="O14" s="11">
        <v>15742.9</v>
      </c>
      <c r="P14" s="10">
        <v>53.730034129692832</v>
      </c>
    </row>
    <row r="15" spans="2:16" ht="17.25" customHeight="1" x14ac:dyDescent="0.15">
      <c r="B15" s="4"/>
      <c r="C15" s="8">
        <v>18</v>
      </c>
      <c r="E15" s="9">
        <v>81950.600000000006</v>
      </c>
      <c r="F15" s="10">
        <v>279.69488054607513</v>
      </c>
      <c r="G15" s="9">
        <v>25202</v>
      </c>
      <c r="H15" s="10">
        <v>86.0136518771331</v>
      </c>
      <c r="I15" s="11">
        <v>19985.5</v>
      </c>
      <c r="J15" s="10">
        <v>68.209897610921502</v>
      </c>
      <c r="K15" s="11">
        <v>8647.2999999999993</v>
      </c>
      <c r="L15" s="10">
        <v>29.512969283276448</v>
      </c>
      <c r="M15" s="11">
        <v>10711.5</v>
      </c>
      <c r="N15" s="10">
        <v>36.558020477815703</v>
      </c>
      <c r="O15" s="11">
        <v>17404.3</v>
      </c>
      <c r="P15" s="10">
        <v>59.400341296928325</v>
      </c>
    </row>
    <row r="16" spans="2:16" ht="17.25" customHeight="1" x14ac:dyDescent="0.15">
      <c r="B16" s="4"/>
      <c r="C16" s="8">
        <v>19</v>
      </c>
      <c r="E16" s="9">
        <v>77269.7</v>
      </c>
      <c r="F16" s="10">
        <v>263.71911262798636</v>
      </c>
      <c r="G16" s="9">
        <v>22706</v>
      </c>
      <c r="H16" s="10">
        <v>77.49488054607508</v>
      </c>
      <c r="I16" s="11">
        <v>19480.900000000001</v>
      </c>
      <c r="J16" s="10">
        <v>66.487713310580205</v>
      </c>
      <c r="K16" s="11">
        <v>7071.7</v>
      </c>
      <c r="L16" s="10">
        <v>24.135494880546073</v>
      </c>
      <c r="M16" s="11">
        <v>10633.2</v>
      </c>
      <c r="N16" s="10">
        <v>36.290784982935158</v>
      </c>
      <c r="O16" s="11">
        <v>17377.900000000001</v>
      </c>
      <c r="P16" s="10">
        <v>59.310238907849836</v>
      </c>
    </row>
    <row r="17" spans="2:16" ht="17.25" customHeight="1" x14ac:dyDescent="0.15">
      <c r="B17" s="4"/>
      <c r="C17" s="8">
        <v>20</v>
      </c>
      <c r="E17" s="9">
        <v>77813.200000000012</v>
      </c>
      <c r="F17" s="10">
        <v>268.32137931034487</v>
      </c>
      <c r="G17" s="9">
        <v>23730.1</v>
      </c>
      <c r="H17" s="10">
        <v>81.827931034482759</v>
      </c>
      <c r="I17" s="11">
        <v>18269.7</v>
      </c>
      <c r="J17" s="10">
        <v>62.99896551724138</v>
      </c>
      <c r="K17" s="11">
        <v>6551.4999999999991</v>
      </c>
      <c r="L17" s="10">
        <v>22.591379310344823</v>
      </c>
      <c r="M17" s="11">
        <v>12611.900000000001</v>
      </c>
      <c r="N17" s="10">
        <v>43.489310344827594</v>
      </c>
      <c r="O17" s="11">
        <v>16650</v>
      </c>
      <c r="P17" s="10">
        <v>57.413793103448278</v>
      </c>
    </row>
    <row r="18" spans="2:16" ht="17.25" customHeight="1" x14ac:dyDescent="0.15">
      <c r="B18" s="12"/>
      <c r="C18" s="7">
        <v>21</v>
      </c>
      <c r="D18" s="3"/>
      <c r="E18" s="13">
        <v>81887.5</v>
      </c>
      <c r="F18" s="14">
        <v>280.43664383561645</v>
      </c>
      <c r="G18" s="13">
        <v>24256.199999999997</v>
      </c>
      <c r="H18" s="14">
        <v>83.069178082191769</v>
      </c>
      <c r="I18" s="15">
        <v>19630.100000000002</v>
      </c>
      <c r="J18" s="14">
        <v>67.226369863013701</v>
      </c>
      <c r="K18" s="15">
        <v>6553.5</v>
      </c>
      <c r="L18" s="14">
        <v>22.443493150684933</v>
      </c>
      <c r="M18" s="15">
        <v>13278.8</v>
      </c>
      <c r="N18" s="14">
        <v>45.475342465753421</v>
      </c>
      <c r="O18" s="15">
        <v>18168.900000000001</v>
      </c>
      <c r="P18" s="14">
        <v>62.222260273972609</v>
      </c>
    </row>
    <row r="19" spans="2:16" ht="17.25" customHeight="1" x14ac:dyDescent="0.15">
      <c r="B19" s="16" t="s">
        <v>4</v>
      </c>
      <c r="C19" s="8">
        <v>9</v>
      </c>
      <c r="D19" s="1" t="s">
        <v>2</v>
      </c>
      <c r="E19" s="17">
        <v>6534.6999999999989</v>
      </c>
      <c r="F19" s="11">
        <v>284.11739130434779</v>
      </c>
      <c r="G19" s="17">
        <v>1918.6999999999998</v>
      </c>
      <c r="H19" s="11">
        <v>83.421739130434773</v>
      </c>
      <c r="I19" s="17">
        <v>1656.5</v>
      </c>
      <c r="J19" s="11">
        <v>72.021739130434781</v>
      </c>
      <c r="K19" s="17">
        <v>522.79999999999995</v>
      </c>
      <c r="L19" s="17">
        <v>22.730434782608693</v>
      </c>
      <c r="M19" s="17">
        <v>1078.0999999999999</v>
      </c>
      <c r="N19" s="17">
        <v>46.873913043478254</v>
      </c>
      <c r="O19" s="17">
        <v>1358.6</v>
      </c>
      <c r="P19" s="17">
        <v>59.0695652173913</v>
      </c>
    </row>
    <row r="20" spans="2:16" ht="17.25" customHeight="1" x14ac:dyDescent="0.15">
      <c r="B20" s="16"/>
      <c r="C20" s="8">
        <v>10</v>
      </c>
      <c r="E20" s="10">
        <v>7168.7</v>
      </c>
      <c r="F20" s="11">
        <v>275.71923076923076</v>
      </c>
      <c r="G20" s="10">
        <v>1926.3</v>
      </c>
      <c r="H20" s="11">
        <v>74.08846153846153</v>
      </c>
      <c r="I20" s="10">
        <v>1817.5</v>
      </c>
      <c r="J20" s="11">
        <v>69.90384615384616</v>
      </c>
      <c r="K20" s="10">
        <v>536.79999999999995</v>
      </c>
      <c r="L20" s="10">
        <v>20.646153846153844</v>
      </c>
      <c r="M20" s="10">
        <v>1232.4000000000001</v>
      </c>
      <c r="N20" s="10">
        <v>47.400000000000006</v>
      </c>
      <c r="O20" s="10">
        <v>1655.7</v>
      </c>
      <c r="P20" s="10">
        <v>63.680769230769229</v>
      </c>
    </row>
    <row r="21" spans="2:16" ht="17.25" customHeight="1" x14ac:dyDescent="0.15">
      <c r="B21" s="16"/>
      <c r="C21" s="8">
        <v>11</v>
      </c>
      <c r="D21" s="18"/>
      <c r="E21" s="10">
        <v>7171.7</v>
      </c>
      <c r="F21" s="11">
        <v>311.81304347826085</v>
      </c>
      <c r="G21" s="10">
        <v>2126</v>
      </c>
      <c r="H21" s="11">
        <v>92.434782608695656</v>
      </c>
      <c r="I21" s="10">
        <v>1724.8999999999999</v>
      </c>
      <c r="J21" s="11">
        <v>74.995652173913044</v>
      </c>
      <c r="K21" s="10">
        <v>523.6</v>
      </c>
      <c r="L21" s="10">
        <v>22.765217391304351</v>
      </c>
      <c r="M21" s="10">
        <v>1142.2</v>
      </c>
      <c r="N21" s="10">
        <v>49.660869565217396</v>
      </c>
      <c r="O21" s="10">
        <v>1655</v>
      </c>
      <c r="P21" s="10">
        <v>71.956521739130437</v>
      </c>
    </row>
    <row r="22" spans="2:16" ht="17.25" customHeight="1" x14ac:dyDescent="0.15">
      <c r="B22" s="16"/>
      <c r="C22" s="8">
        <v>12</v>
      </c>
      <c r="D22" s="18"/>
      <c r="E22" s="10">
        <v>9016.9000000000015</v>
      </c>
      <c r="F22" s="11">
        <v>392.03913043478269</v>
      </c>
      <c r="G22" s="10">
        <v>3257.8999999999996</v>
      </c>
      <c r="H22" s="11">
        <v>141.64782608695651</v>
      </c>
      <c r="I22" s="10">
        <v>1974.1999999999998</v>
      </c>
      <c r="J22" s="11">
        <v>85.834782608695647</v>
      </c>
      <c r="K22" s="10">
        <v>616.50000000000011</v>
      </c>
      <c r="L22" s="10">
        <v>26.804347826086961</v>
      </c>
      <c r="M22" s="10">
        <v>1214.5999999999999</v>
      </c>
      <c r="N22" s="10">
        <v>52.80869565217391</v>
      </c>
      <c r="O22" s="10">
        <v>1953.7000000000003</v>
      </c>
      <c r="P22" s="10">
        <v>84.943478260869583</v>
      </c>
    </row>
    <row r="23" spans="2:16" ht="17.25" customHeight="1" x14ac:dyDescent="0.15">
      <c r="B23" s="16" t="s">
        <v>3</v>
      </c>
      <c r="C23" s="8">
        <v>1</v>
      </c>
      <c r="D23" s="18" t="s">
        <v>2</v>
      </c>
      <c r="E23" s="10">
        <v>6352.9</v>
      </c>
      <c r="F23" s="11">
        <v>317.64499999999998</v>
      </c>
      <c r="G23" s="10">
        <v>1747.1999999999998</v>
      </c>
      <c r="H23" s="11">
        <v>87.359999999999985</v>
      </c>
      <c r="I23" s="10">
        <v>1621.6999999999998</v>
      </c>
      <c r="J23" s="11">
        <v>81.084999999999994</v>
      </c>
      <c r="K23" s="10">
        <v>489.4</v>
      </c>
      <c r="L23" s="10">
        <v>24.47</v>
      </c>
      <c r="M23" s="10">
        <v>1056.0999999999999</v>
      </c>
      <c r="N23" s="10">
        <v>52.804999999999993</v>
      </c>
      <c r="O23" s="10">
        <v>1438.5</v>
      </c>
      <c r="P23" s="10">
        <v>71.924999999999997</v>
      </c>
    </row>
    <row r="24" spans="2:16" ht="17.25" customHeight="1" x14ac:dyDescent="0.15">
      <c r="B24" s="16"/>
      <c r="C24" s="8">
        <v>2</v>
      </c>
      <c r="D24" s="18"/>
      <c r="E24" s="10">
        <v>6305.1999999999989</v>
      </c>
      <c r="F24" s="11">
        <v>274.13913043478254</v>
      </c>
      <c r="G24" s="10">
        <v>1729.4</v>
      </c>
      <c r="H24" s="11">
        <v>75.19130434782609</v>
      </c>
      <c r="I24" s="10">
        <v>1570.3999999999999</v>
      </c>
      <c r="J24" s="11">
        <v>68.278260869565216</v>
      </c>
      <c r="K24" s="10">
        <v>473</v>
      </c>
      <c r="L24" s="10">
        <v>20.565217391304348</v>
      </c>
      <c r="M24" s="10">
        <v>990.40000000000009</v>
      </c>
      <c r="N24" s="10">
        <v>43.060869565217395</v>
      </c>
      <c r="O24" s="10">
        <v>1541.9999999999998</v>
      </c>
      <c r="P24" s="10">
        <v>67.043478260869549</v>
      </c>
    </row>
    <row r="25" spans="2:16" ht="17.25" customHeight="1" x14ac:dyDescent="0.15">
      <c r="B25" s="16"/>
      <c r="C25" s="8">
        <v>3</v>
      </c>
      <c r="D25" s="18"/>
      <c r="E25" s="10">
        <v>7052.2000000000007</v>
      </c>
      <c r="F25" s="11">
        <v>271.23846153846159</v>
      </c>
      <c r="G25" s="10">
        <v>1871.3999999999999</v>
      </c>
      <c r="H25" s="11">
        <v>71.976923076923072</v>
      </c>
      <c r="I25" s="10">
        <v>1740.7000000000003</v>
      </c>
      <c r="J25" s="11">
        <v>66.950000000000017</v>
      </c>
      <c r="K25" s="10">
        <v>590.09999999999991</v>
      </c>
      <c r="L25" s="10">
        <v>22.696153846153841</v>
      </c>
      <c r="M25" s="10">
        <v>1146.5</v>
      </c>
      <c r="N25" s="10">
        <v>44.096153846153847</v>
      </c>
      <c r="O25" s="10">
        <v>1703.5</v>
      </c>
      <c r="P25" s="10">
        <v>65.519230769230774</v>
      </c>
    </row>
    <row r="26" spans="2:16" ht="17.25" customHeight="1" x14ac:dyDescent="0.15">
      <c r="B26" s="16"/>
      <c r="C26" s="8">
        <v>4</v>
      </c>
      <c r="D26" s="18"/>
      <c r="E26" s="10">
        <v>7194.1</v>
      </c>
      <c r="F26" s="11">
        <v>287.76400000000001</v>
      </c>
      <c r="G26" s="10">
        <v>2014.4</v>
      </c>
      <c r="H26" s="11">
        <v>80.576000000000008</v>
      </c>
      <c r="I26" s="10">
        <v>1656.5</v>
      </c>
      <c r="J26" s="11">
        <v>66.260000000000005</v>
      </c>
      <c r="K26" s="10">
        <v>601.69999999999993</v>
      </c>
      <c r="L26" s="10">
        <v>24.067999999999998</v>
      </c>
      <c r="M26" s="10">
        <v>1166.7</v>
      </c>
      <c r="N26" s="10">
        <v>46.667999999999999</v>
      </c>
      <c r="O26" s="10">
        <v>1754.8000000000002</v>
      </c>
      <c r="P26" s="10">
        <v>70.192000000000007</v>
      </c>
    </row>
    <row r="27" spans="2:16" ht="17.25" customHeight="1" x14ac:dyDescent="0.15">
      <c r="B27" s="16"/>
      <c r="C27" s="8">
        <v>5</v>
      </c>
      <c r="D27" s="18"/>
      <c r="E27" s="10">
        <v>6715.6</v>
      </c>
      <c r="F27" s="11">
        <v>291.98260869565217</v>
      </c>
      <c r="G27" s="10">
        <v>1768.2000000000003</v>
      </c>
      <c r="H27" s="11">
        <v>76.878260869565224</v>
      </c>
      <c r="I27" s="10">
        <v>1565.1999999999998</v>
      </c>
      <c r="J27" s="11">
        <v>68.052173913043475</v>
      </c>
      <c r="K27" s="10">
        <v>575.5</v>
      </c>
      <c r="L27" s="10">
        <v>25.021739130434781</v>
      </c>
      <c r="M27" s="10">
        <v>1135.5</v>
      </c>
      <c r="N27" s="10">
        <v>49.369565217391305</v>
      </c>
      <c r="O27" s="10">
        <v>1671.2</v>
      </c>
      <c r="P27" s="10">
        <v>72.660869565217396</v>
      </c>
    </row>
    <row r="28" spans="2:16" ht="17.25" customHeight="1" x14ac:dyDescent="0.15">
      <c r="B28" s="16"/>
      <c r="C28" s="8">
        <v>6</v>
      </c>
      <c r="D28" s="18"/>
      <c r="E28" s="10">
        <v>6629.2999999999993</v>
      </c>
      <c r="F28" s="11">
        <v>254.97307692307689</v>
      </c>
      <c r="G28" s="10">
        <v>1746.8999999999999</v>
      </c>
      <c r="H28" s="11">
        <v>67.188461538461539</v>
      </c>
      <c r="I28" s="10">
        <v>1510.7</v>
      </c>
      <c r="J28" s="11">
        <v>58.103846153846156</v>
      </c>
      <c r="K28" s="10">
        <v>574.9</v>
      </c>
      <c r="L28" s="10">
        <v>22.111538461538462</v>
      </c>
      <c r="M28" s="10">
        <v>1181.2</v>
      </c>
      <c r="N28" s="10">
        <v>45.430769230769229</v>
      </c>
      <c r="O28" s="10">
        <v>1615.6000000000004</v>
      </c>
      <c r="P28" s="10">
        <v>62.138461538461556</v>
      </c>
    </row>
    <row r="29" spans="2:16" ht="17.25" customHeight="1" x14ac:dyDescent="0.15">
      <c r="B29" s="16"/>
      <c r="C29" s="8">
        <v>7</v>
      </c>
      <c r="D29" s="18"/>
      <c r="E29" s="10">
        <v>9444.7999999999993</v>
      </c>
      <c r="F29" s="11">
        <v>363.26153846153841</v>
      </c>
      <c r="G29" s="10">
        <v>4480.9000000000005</v>
      </c>
      <c r="H29" s="11">
        <v>172.34230769230771</v>
      </c>
      <c r="I29" s="10">
        <v>1443.1</v>
      </c>
      <c r="J29" s="11">
        <v>55.503846153846148</v>
      </c>
      <c r="K29" s="10">
        <v>572.70000000000005</v>
      </c>
      <c r="L29" s="10">
        <v>22.026923076923079</v>
      </c>
      <c r="M29" s="10">
        <v>1190.5</v>
      </c>
      <c r="N29" s="10">
        <v>45.78846153846154</v>
      </c>
      <c r="O29" s="10">
        <v>1757.5999999999997</v>
      </c>
      <c r="P29" s="10">
        <v>67.599999999999994</v>
      </c>
    </row>
    <row r="30" spans="2:16" ht="17.25" customHeight="1" x14ac:dyDescent="0.15">
      <c r="B30" s="16"/>
      <c r="C30" s="8">
        <v>8</v>
      </c>
      <c r="D30" s="18"/>
      <c r="E30" s="10">
        <v>9370.5000000000018</v>
      </c>
      <c r="F30" s="11">
        <v>360.40384615384625</v>
      </c>
      <c r="G30" s="10">
        <v>4556.7000000000007</v>
      </c>
      <c r="H30" s="11">
        <v>175.25769230769234</v>
      </c>
      <c r="I30" s="10">
        <v>1419.5</v>
      </c>
      <c r="J30" s="11">
        <v>54.596153846153847</v>
      </c>
      <c r="K30" s="10">
        <v>532.4</v>
      </c>
      <c r="L30" s="10">
        <v>20.476923076923075</v>
      </c>
      <c r="M30" s="10">
        <v>1143</v>
      </c>
      <c r="N30" s="10">
        <v>43.96153846153846</v>
      </c>
      <c r="O30" s="10">
        <v>1718.9</v>
      </c>
      <c r="P30" s="10">
        <v>66.111538461538458</v>
      </c>
    </row>
    <row r="31" spans="2:16" ht="17.25" customHeight="1" x14ac:dyDescent="0.15">
      <c r="B31" s="5"/>
      <c r="C31" s="7">
        <v>9</v>
      </c>
      <c r="D31" s="3"/>
      <c r="E31" s="14">
        <v>9257.9999999999982</v>
      </c>
      <c r="F31" s="15">
        <v>385.74999999999994</v>
      </c>
      <c r="G31" s="14">
        <v>4275.6000000000004</v>
      </c>
      <c r="H31" s="15">
        <v>178.15</v>
      </c>
      <c r="I31" s="14">
        <v>1450.8999999999999</v>
      </c>
      <c r="J31" s="15">
        <v>60.454166666666659</v>
      </c>
      <c r="K31" s="14">
        <v>580.99999999999989</v>
      </c>
      <c r="L31" s="14">
        <v>24.208333333333329</v>
      </c>
      <c r="M31" s="14">
        <v>1330.6</v>
      </c>
      <c r="N31" s="14">
        <v>55.441666666666663</v>
      </c>
      <c r="O31" s="14">
        <v>1619.9000000000005</v>
      </c>
      <c r="P31" s="14">
        <v>67.495833333333351</v>
      </c>
    </row>
    <row r="32" spans="2:16" ht="14.25" customHeight="1" x14ac:dyDescent="0.15">
      <c r="B32" s="18"/>
      <c r="C32" s="18"/>
      <c r="D32" s="18"/>
      <c r="E32" s="19"/>
      <c r="F32" s="18"/>
      <c r="G32" s="19"/>
      <c r="H32" s="18"/>
      <c r="I32" s="19"/>
      <c r="J32" s="18"/>
      <c r="K32" s="19"/>
      <c r="L32" s="18"/>
      <c r="M32" s="18"/>
    </row>
    <row r="33" spans="1:4" ht="14.25" customHeight="1" x14ac:dyDescent="0.15">
      <c r="C33" s="20" t="s">
        <v>19</v>
      </c>
      <c r="D33" s="1" t="s">
        <v>20</v>
      </c>
    </row>
    <row r="34" spans="1:4" ht="14.25" customHeight="1" x14ac:dyDescent="0.15">
      <c r="C34" s="21" t="s">
        <v>1</v>
      </c>
      <c r="D34" s="1" t="s">
        <v>21</v>
      </c>
    </row>
    <row r="35" spans="1:4" x14ac:dyDescent="0.15">
      <c r="A35" s="1" t="s">
        <v>22</v>
      </c>
      <c r="C35" s="21" t="s">
        <v>6</v>
      </c>
      <c r="D35" s="1" t="s">
        <v>23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5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E18:L50"/>
  <sheetViews>
    <sheetView zoomScale="50" zoomScaleNormal="50" workbookViewId="0">
      <selection activeCell="B1" sqref="B1"/>
    </sheetView>
  </sheetViews>
  <sheetFormatPr defaultRowHeight="13.5" x14ac:dyDescent="0.15"/>
  <cols>
    <col min="1" max="1" width="1.875" style="25" customWidth="1"/>
    <col min="2" max="2" width="2.5" style="25" customWidth="1"/>
    <col min="3" max="3" width="9" style="25"/>
    <col min="4" max="4" width="8" style="25" customWidth="1"/>
    <col min="5" max="5" width="9" style="25" customWidth="1"/>
    <col min="6" max="6" width="9.5" style="25" customWidth="1"/>
    <col min="7" max="8" width="9" style="25"/>
    <col min="9" max="9" width="10" style="25" customWidth="1"/>
    <col min="10" max="16384" width="9" style="25"/>
  </cols>
  <sheetData>
    <row r="18" spans="6:12" x14ac:dyDescent="0.15">
      <c r="F18" s="22"/>
      <c r="G18" s="23"/>
      <c r="H18" s="23"/>
      <c r="I18" s="23"/>
      <c r="J18" s="23"/>
      <c r="K18" s="23"/>
      <c r="L18" s="24"/>
    </row>
    <row r="19" spans="6:12" x14ac:dyDescent="0.15">
      <c r="F19" s="26"/>
      <c r="G19" s="27"/>
      <c r="H19" s="27"/>
      <c r="I19" s="27" t="s">
        <v>24</v>
      </c>
      <c r="J19" s="27"/>
      <c r="K19" s="27"/>
      <c r="L19" s="28"/>
    </row>
    <row r="20" spans="6:12" x14ac:dyDescent="0.15">
      <c r="F20" s="26"/>
      <c r="G20" s="27"/>
      <c r="H20" s="27"/>
      <c r="I20" s="27"/>
      <c r="J20" s="27"/>
      <c r="K20" s="27"/>
      <c r="L20" s="28"/>
    </row>
    <row r="21" spans="6:12" x14ac:dyDescent="0.15">
      <c r="F21" s="26"/>
      <c r="G21" s="27"/>
      <c r="H21" s="27" t="s">
        <v>34</v>
      </c>
      <c r="I21" s="27"/>
      <c r="J21" s="27"/>
      <c r="K21" s="27"/>
      <c r="L21" s="28"/>
    </row>
    <row r="22" spans="6:12" x14ac:dyDescent="0.15">
      <c r="F22" s="26"/>
      <c r="G22" s="27"/>
      <c r="H22" s="27"/>
      <c r="I22" s="27"/>
      <c r="J22" s="27"/>
      <c r="K22" s="27"/>
      <c r="L22" s="28"/>
    </row>
    <row r="23" spans="6:12" x14ac:dyDescent="0.15">
      <c r="F23" s="26"/>
      <c r="G23" s="27"/>
      <c r="H23" s="27" t="s">
        <v>25</v>
      </c>
      <c r="I23" s="27"/>
      <c r="J23" s="27"/>
      <c r="K23" s="27"/>
      <c r="L23" s="28"/>
    </row>
    <row r="24" spans="6:12" x14ac:dyDescent="0.15">
      <c r="F24" s="26"/>
      <c r="G24" s="27"/>
      <c r="H24" s="27"/>
      <c r="I24" s="27"/>
      <c r="J24" s="27"/>
      <c r="K24" s="27"/>
      <c r="L24" s="28"/>
    </row>
    <row r="25" spans="6:12" x14ac:dyDescent="0.15">
      <c r="F25" s="26"/>
      <c r="G25" s="27" t="s">
        <v>26</v>
      </c>
      <c r="H25" s="27"/>
      <c r="I25" s="27"/>
      <c r="J25" s="27"/>
      <c r="K25" s="27"/>
      <c r="L25" s="28"/>
    </row>
    <row r="26" spans="6:12" x14ac:dyDescent="0.15">
      <c r="F26" s="26"/>
      <c r="G26" s="27" t="s">
        <v>27</v>
      </c>
      <c r="H26" s="27"/>
      <c r="I26" s="27"/>
      <c r="J26" s="27"/>
      <c r="K26" s="27"/>
      <c r="L26" s="28"/>
    </row>
    <row r="27" spans="6:12" x14ac:dyDescent="0.15">
      <c r="F27" s="26"/>
      <c r="G27" s="27"/>
      <c r="H27" s="27"/>
      <c r="I27" s="27" t="s">
        <v>28</v>
      </c>
      <c r="J27" s="27"/>
      <c r="K27" s="27"/>
      <c r="L27" s="28"/>
    </row>
    <row r="28" spans="6:12" x14ac:dyDescent="0.15">
      <c r="F28" s="26"/>
      <c r="G28" s="27"/>
      <c r="H28" s="27"/>
      <c r="I28" s="27" t="s">
        <v>29</v>
      </c>
      <c r="J28" s="27"/>
      <c r="K28" s="27"/>
      <c r="L28" s="28"/>
    </row>
    <row r="29" spans="6:12" x14ac:dyDescent="0.15">
      <c r="F29" s="26"/>
      <c r="G29" s="27"/>
      <c r="H29" s="27"/>
      <c r="I29" s="27"/>
      <c r="J29" s="27"/>
      <c r="K29" s="27"/>
      <c r="L29" s="28"/>
    </row>
    <row r="30" spans="6:12" x14ac:dyDescent="0.15">
      <c r="F30" s="26"/>
      <c r="G30" s="27" t="s">
        <v>30</v>
      </c>
      <c r="H30" s="27"/>
      <c r="I30" s="27"/>
      <c r="J30" s="27"/>
      <c r="K30" s="27"/>
      <c r="L30" s="28"/>
    </row>
    <row r="31" spans="6:12" x14ac:dyDescent="0.15">
      <c r="F31" s="26"/>
      <c r="G31" s="27" t="s">
        <v>31</v>
      </c>
      <c r="H31" s="27"/>
      <c r="I31" s="27"/>
      <c r="J31" s="27"/>
      <c r="K31" s="27"/>
      <c r="L31" s="28"/>
    </row>
    <row r="32" spans="6:12" x14ac:dyDescent="0.15">
      <c r="F32" s="26"/>
      <c r="G32" s="27"/>
      <c r="H32" s="27"/>
      <c r="I32" s="27" t="s">
        <v>32</v>
      </c>
      <c r="J32" s="27"/>
      <c r="K32" s="27"/>
      <c r="L32" s="28"/>
    </row>
    <row r="33" spans="5:12" x14ac:dyDescent="0.15">
      <c r="F33" s="26"/>
      <c r="G33" s="27"/>
      <c r="H33" s="27"/>
      <c r="I33" s="27" t="s">
        <v>33</v>
      </c>
      <c r="J33" s="27"/>
      <c r="K33" s="27"/>
      <c r="L33" s="28"/>
    </row>
    <row r="34" spans="5:12" x14ac:dyDescent="0.15">
      <c r="F34" s="29"/>
      <c r="G34" s="30"/>
      <c r="H34" s="30"/>
      <c r="I34" s="30"/>
      <c r="J34" s="30"/>
      <c r="K34" s="30"/>
      <c r="L34" s="31"/>
    </row>
    <row r="35" spans="5:12" ht="8.25" customHeight="1" x14ac:dyDescent="0.15"/>
    <row r="36" spans="5:12" x14ac:dyDescent="0.15">
      <c r="E36" s="27"/>
      <c r="F36" s="27"/>
      <c r="G36" s="27"/>
      <c r="H36" s="27"/>
      <c r="I36" s="27"/>
    </row>
    <row r="37" spans="5:12" x14ac:dyDescent="0.15">
      <c r="E37" s="27"/>
      <c r="F37" s="27"/>
      <c r="G37" s="27"/>
      <c r="H37" s="27"/>
      <c r="I37" s="27"/>
    </row>
    <row r="38" spans="5:12" x14ac:dyDescent="0.15">
      <c r="E38" s="27"/>
      <c r="F38" s="27"/>
      <c r="G38" s="27"/>
      <c r="H38" s="27"/>
      <c r="I38" s="27"/>
    </row>
    <row r="39" spans="5:12" x14ac:dyDescent="0.15">
      <c r="E39" s="27"/>
      <c r="F39" s="27"/>
      <c r="G39" s="27"/>
      <c r="H39" s="27"/>
      <c r="I39" s="27"/>
    </row>
    <row r="40" spans="5:12" x14ac:dyDescent="0.15">
      <c r="E40" s="27"/>
      <c r="F40" s="27"/>
      <c r="G40" s="27"/>
      <c r="H40" s="27"/>
      <c r="I40" s="27"/>
    </row>
    <row r="41" spans="5:12" x14ac:dyDescent="0.15">
      <c r="E41" s="27"/>
      <c r="F41" s="27"/>
      <c r="G41" s="27"/>
      <c r="H41" s="27"/>
      <c r="I41" s="27"/>
    </row>
    <row r="42" spans="5:12" x14ac:dyDescent="0.15">
      <c r="E42" s="27"/>
      <c r="F42" s="27"/>
      <c r="G42" s="27"/>
      <c r="H42" s="27"/>
      <c r="I42" s="27"/>
    </row>
    <row r="43" spans="5:12" x14ac:dyDescent="0.15">
      <c r="E43" s="27"/>
      <c r="F43" s="27"/>
      <c r="G43" s="27"/>
      <c r="H43" s="27"/>
      <c r="I43" s="27"/>
    </row>
    <row r="44" spans="5:12" x14ac:dyDescent="0.15">
      <c r="E44" s="27"/>
      <c r="F44" s="27"/>
      <c r="G44" s="27"/>
      <c r="H44" s="27"/>
      <c r="I44" s="27"/>
    </row>
    <row r="45" spans="5:12" x14ac:dyDescent="0.15">
      <c r="E45" s="27"/>
      <c r="F45" s="27"/>
      <c r="G45" s="27"/>
      <c r="H45" s="27"/>
      <c r="I45" s="27"/>
    </row>
    <row r="46" spans="5:12" x14ac:dyDescent="0.15">
      <c r="E46" s="27"/>
      <c r="F46" s="27"/>
      <c r="G46" s="27"/>
      <c r="H46" s="27"/>
      <c r="I46" s="27"/>
    </row>
    <row r="47" spans="5:12" x14ac:dyDescent="0.15">
      <c r="E47" s="27"/>
      <c r="F47" s="27"/>
      <c r="G47" s="27"/>
      <c r="H47" s="27"/>
      <c r="I47" s="27"/>
    </row>
    <row r="48" spans="5:12" x14ac:dyDescent="0.15">
      <c r="E48" s="27"/>
      <c r="F48" s="27"/>
      <c r="G48" s="27"/>
      <c r="H48" s="27"/>
      <c r="I48" s="27"/>
    </row>
    <row r="49" spans="5:9" x14ac:dyDescent="0.15">
      <c r="E49" s="27"/>
      <c r="F49" s="27"/>
      <c r="G49" s="27"/>
      <c r="H49" s="27"/>
      <c r="I49" s="27"/>
    </row>
    <row r="50" spans="5:9" ht="18.75" customHeight="1" x14ac:dyDescent="0.15">
      <c r="E50" s="27"/>
      <c r="F50" s="27"/>
      <c r="G50" s="27"/>
      <c r="H50" s="27"/>
      <c r="I50" s="27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50"/>
  <sheetViews>
    <sheetView zoomScale="80" zoomScaleNormal="80" workbookViewId="0"/>
  </sheetViews>
  <sheetFormatPr defaultColWidth="7.5" defaultRowHeight="12" x14ac:dyDescent="0.15"/>
  <cols>
    <col min="1" max="1" width="1.625" style="185" customWidth="1"/>
    <col min="2" max="2" width="4.125" style="185" customWidth="1"/>
    <col min="3" max="3" width="3.125" style="185" customWidth="1"/>
    <col min="4" max="4" width="2.625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9" width="5.875" style="185" customWidth="1"/>
    <col min="20" max="20" width="8.125" style="185" customWidth="1"/>
    <col min="21" max="23" width="5.875" style="185" customWidth="1"/>
    <col min="24" max="24" width="8.125" style="185" customWidth="1"/>
    <col min="25" max="16384" width="7.5" style="185"/>
  </cols>
  <sheetData>
    <row r="1" spans="2:24" ht="19.5" customHeight="1" x14ac:dyDescent="0.15">
      <c r="B1" s="184" t="s">
        <v>114</v>
      </c>
      <c r="C1" s="132"/>
    </row>
    <row r="2" spans="2:24" x14ac:dyDescent="0.15">
      <c r="B2" s="185" t="s">
        <v>115</v>
      </c>
    </row>
    <row r="3" spans="2:24" x14ac:dyDescent="0.15">
      <c r="B3" s="185" t="s">
        <v>116</v>
      </c>
      <c r="X3" s="186" t="s">
        <v>117</v>
      </c>
    </row>
    <row r="4" spans="2:24" ht="6" customHeight="1" x14ac:dyDescent="0.15">
      <c r="X4" s="186"/>
    </row>
    <row r="5" spans="2:24" ht="13.5" customHeight="1" x14ac:dyDescent="0.15">
      <c r="B5" s="187"/>
      <c r="C5" s="188" t="s">
        <v>118</v>
      </c>
      <c r="D5" s="189"/>
      <c r="E5" s="725" t="s">
        <v>119</v>
      </c>
      <c r="F5" s="726"/>
      <c r="G5" s="726"/>
      <c r="H5" s="727"/>
      <c r="I5" s="725" t="s">
        <v>120</v>
      </c>
      <c r="J5" s="726"/>
      <c r="K5" s="726"/>
      <c r="L5" s="727"/>
      <c r="M5" s="725" t="s">
        <v>121</v>
      </c>
      <c r="N5" s="726"/>
      <c r="O5" s="726"/>
      <c r="P5" s="727"/>
      <c r="Q5" s="725" t="s">
        <v>122</v>
      </c>
      <c r="R5" s="726"/>
      <c r="S5" s="726"/>
      <c r="T5" s="727"/>
      <c r="U5" s="725" t="s">
        <v>123</v>
      </c>
      <c r="V5" s="726"/>
      <c r="W5" s="726"/>
      <c r="X5" s="727"/>
    </row>
    <row r="6" spans="2:24" x14ac:dyDescent="0.15">
      <c r="B6" s="191" t="s">
        <v>124</v>
      </c>
      <c r="C6" s="192"/>
      <c r="D6" s="193"/>
      <c r="E6" s="194" t="s">
        <v>125</v>
      </c>
      <c r="F6" s="195" t="s">
        <v>126</v>
      </c>
      <c r="G6" s="196" t="s">
        <v>127</v>
      </c>
      <c r="H6" s="195" t="s">
        <v>128</v>
      </c>
      <c r="I6" s="194" t="s">
        <v>125</v>
      </c>
      <c r="J6" s="195" t="s">
        <v>126</v>
      </c>
      <c r="K6" s="196" t="s">
        <v>127</v>
      </c>
      <c r="L6" s="195" t="s">
        <v>128</v>
      </c>
      <c r="M6" s="194" t="s">
        <v>125</v>
      </c>
      <c r="N6" s="195" t="s">
        <v>126</v>
      </c>
      <c r="O6" s="196" t="s">
        <v>127</v>
      </c>
      <c r="P6" s="195" t="s">
        <v>128</v>
      </c>
      <c r="Q6" s="194" t="s">
        <v>125</v>
      </c>
      <c r="R6" s="195" t="s">
        <v>126</v>
      </c>
      <c r="S6" s="196" t="s">
        <v>127</v>
      </c>
      <c r="T6" s="195" t="s">
        <v>128</v>
      </c>
      <c r="U6" s="194" t="s">
        <v>125</v>
      </c>
      <c r="V6" s="195" t="s">
        <v>126</v>
      </c>
      <c r="W6" s="196" t="s">
        <v>127</v>
      </c>
      <c r="X6" s="195" t="s">
        <v>128</v>
      </c>
    </row>
    <row r="7" spans="2:24" x14ac:dyDescent="0.15">
      <c r="B7" s="197"/>
      <c r="C7" s="198"/>
      <c r="D7" s="198"/>
      <c r="E7" s="199"/>
      <c r="F7" s="200"/>
      <c r="G7" s="201" t="s">
        <v>129</v>
      </c>
      <c r="H7" s="200"/>
      <c r="I7" s="199"/>
      <c r="J7" s="200"/>
      <c r="K7" s="201" t="s">
        <v>129</v>
      </c>
      <c r="L7" s="200"/>
      <c r="M7" s="199"/>
      <c r="N7" s="200"/>
      <c r="O7" s="201" t="s">
        <v>129</v>
      </c>
      <c r="P7" s="200"/>
      <c r="Q7" s="199"/>
      <c r="R7" s="200"/>
      <c r="S7" s="201" t="s">
        <v>129</v>
      </c>
      <c r="T7" s="200"/>
      <c r="U7" s="199"/>
      <c r="V7" s="200"/>
      <c r="W7" s="201" t="s">
        <v>129</v>
      </c>
      <c r="X7" s="200"/>
    </row>
    <row r="8" spans="2:24" x14ac:dyDescent="0.15">
      <c r="B8" s="187" t="s">
        <v>95</v>
      </c>
      <c r="C8" s="202">
        <v>17</v>
      </c>
      <c r="D8" s="203" t="s">
        <v>96</v>
      </c>
      <c r="E8" s="204">
        <v>3300</v>
      </c>
      <c r="F8" s="205">
        <v>4838</v>
      </c>
      <c r="G8" s="132">
        <v>4129</v>
      </c>
      <c r="H8" s="205">
        <v>163917</v>
      </c>
      <c r="I8" s="204">
        <v>2693</v>
      </c>
      <c r="J8" s="205">
        <v>3176</v>
      </c>
      <c r="K8" s="132">
        <v>2894</v>
      </c>
      <c r="L8" s="205">
        <v>241513</v>
      </c>
      <c r="M8" s="204">
        <v>2180</v>
      </c>
      <c r="N8" s="205">
        <v>2901</v>
      </c>
      <c r="O8" s="132">
        <v>2431</v>
      </c>
      <c r="P8" s="205">
        <v>106441</v>
      </c>
      <c r="Q8" s="206">
        <v>2835</v>
      </c>
      <c r="R8" s="207">
        <v>3360</v>
      </c>
      <c r="S8" s="173">
        <v>3044</v>
      </c>
      <c r="T8" s="208">
        <v>18931</v>
      </c>
      <c r="U8" s="204">
        <v>6166</v>
      </c>
      <c r="V8" s="205">
        <v>7040</v>
      </c>
      <c r="W8" s="132">
        <v>6484</v>
      </c>
      <c r="X8" s="205">
        <v>32423</v>
      </c>
    </row>
    <row r="9" spans="2:24" x14ac:dyDescent="0.15">
      <c r="B9" s="204"/>
      <c r="C9" s="196">
        <v>18</v>
      </c>
      <c r="D9" s="209"/>
      <c r="E9" s="204">
        <v>3518</v>
      </c>
      <c r="F9" s="205">
        <v>5040</v>
      </c>
      <c r="G9" s="132">
        <v>4083</v>
      </c>
      <c r="H9" s="205">
        <v>169932</v>
      </c>
      <c r="I9" s="204">
        <v>2468</v>
      </c>
      <c r="J9" s="205">
        <v>3413</v>
      </c>
      <c r="K9" s="132">
        <v>2998</v>
      </c>
      <c r="L9" s="205">
        <v>351018</v>
      </c>
      <c r="M9" s="204">
        <v>2100</v>
      </c>
      <c r="N9" s="205">
        <v>2709</v>
      </c>
      <c r="O9" s="132">
        <v>2330</v>
      </c>
      <c r="P9" s="205">
        <v>99699</v>
      </c>
      <c r="Q9" s="206">
        <v>2835</v>
      </c>
      <c r="R9" s="206">
        <v>3623</v>
      </c>
      <c r="S9" s="206">
        <v>3063</v>
      </c>
      <c r="T9" s="205">
        <v>67288</v>
      </c>
      <c r="U9" s="204">
        <v>6418</v>
      </c>
      <c r="V9" s="205">
        <v>7823</v>
      </c>
      <c r="W9" s="132">
        <v>7271</v>
      </c>
      <c r="X9" s="205">
        <v>53591</v>
      </c>
    </row>
    <row r="10" spans="2:24" x14ac:dyDescent="0.15">
      <c r="B10" s="204"/>
      <c r="C10" s="196">
        <v>19</v>
      </c>
      <c r="D10" s="209"/>
      <c r="E10" s="204">
        <v>2835</v>
      </c>
      <c r="F10" s="205">
        <v>4620</v>
      </c>
      <c r="G10" s="132">
        <v>3739</v>
      </c>
      <c r="H10" s="205">
        <v>187762</v>
      </c>
      <c r="I10" s="204">
        <v>2415</v>
      </c>
      <c r="J10" s="205">
        <v>3200</v>
      </c>
      <c r="K10" s="132">
        <v>2894</v>
      </c>
      <c r="L10" s="205">
        <v>312101</v>
      </c>
      <c r="M10" s="204">
        <v>1785</v>
      </c>
      <c r="N10" s="205">
        <v>2651</v>
      </c>
      <c r="O10" s="132">
        <v>2236</v>
      </c>
      <c r="P10" s="205">
        <v>80584</v>
      </c>
      <c r="Q10" s="206">
        <v>2520</v>
      </c>
      <c r="R10" s="208">
        <v>3360</v>
      </c>
      <c r="S10" s="173">
        <v>2961</v>
      </c>
      <c r="T10" s="205">
        <v>89301</v>
      </c>
      <c r="U10" s="204">
        <v>6615</v>
      </c>
      <c r="V10" s="205">
        <v>8039</v>
      </c>
      <c r="W10" s="132">
        <v>7168</v>
      </c>
      <c r="X10" s="205">
        <v>64716</v>
      </c>
    </row>
    <row r="11" spans="2:24" x14ac:dyDescent="0.15">
      <c r="B11" s="204"/>
      <c r="C11" s="196">
        <v>20</v>
      </c>
      <c r="D11" s="209"/>
      <c r="E11" s="204">
        <v>2625</v>
      </c>
      <c r="F11" s="205">
        <v>4410</v>
      </c>
      <c r="G11" s="132">
        <v>3436</v>
      </c>
      <c r="H11" s="205">
        <v>256867</v>
      </c>
      <c r="I11" s="204">
        <v>2205</v>
      </c>
      <c r="J11" s="205">
        <v>3150</v>
      </c>
      <c r="K11" s="132">
        <v>2729</v>
      </c>
      <c r="L11" s="205">
        <v>324691</v>
      </c>
      <c r="M11" s="204">
        <v>1575</v>
      </c>
      <c r="N11" s="205">
        <v>2363</v>
      </c>
      <c r="O11" s="132">
        <v>2015</v>
      </c>
      <c r="P11" s="205">
        <v>104097</v>
      </c>
      <c r="Q11" s="206">
        <v>2310</v>
      </c>
      <c r="R11" s="206">
        <v>3150</v>
      </c>
      <c r="S11" s="206">
        <v>2825</v>
      </c>
      <c r="T11" s="205">
        <v>90506</v>
      </c>
      <c r="U11" s="204">
        <v>6405</v>
      </c>
      <c r="V11" s="205">
        <v>7350</v>
      </c>
      <c r="W11" s="132">
        <v>6998</v>
      </c>
      <c r="X11" s="205">
        <v>58969</v>
      </c>
    </row>
    <row r="12" spans="2:24" x14ac:dyDescent="0.15">
      <c r="B12" s="197"/>
      <c r="C12" s="201">
        <v>21</v>
      </c>
      <c r="D12" s="210"/>
      <c r="E12" s="197">
        <v>2310</v>
      </c>
      <c r="F12" s="211">
        <v>4515</v>
      </c>
      <c r="G12" s="198">
        <v>2895</v>
      </c>
      <c r="H12" s="211">
        <v>346055</v>
      </c>
      <c r="I12" s="197">
        <v>2205</v>
      </c>
      <c r="J12" s="211">
        <v>3150</v>
      </c>
      <c r="K12" s="198">
        <v>2626</v>
      </c>
      <c r="L12" s="211">
        <v>354223</v>
      </c>
      <c r="M12" s="197">
        <v>1365</v>
      </c>
      <c r="N12" s="211">
        <v>2415</v>
      </c>
      <c r="O12" s="198">
        <v>1823</v>
      </c>
      <c r="P12" s="211">
        <v>124018</v>
      </c>
      <c r="Q12" s="197">
        <v>2100</v>
      </c>
      <c r="R12" s="211">
        <v>3045</v>
      </c>
      <c r="S12" s="198">
        <v>2726</v>
      </c>
      <c r="T12" s="211">
        <v>66230</v>
      </c>
      <c r="U12" s="197">
        <v>5985</v>
      </c>
      <c r="V12" s="211">
        <v>7140</v>
      </c>
      <c r="W12" s="198">
        <v>6591</v>
      </c>
      <c r="X12" s="211">
        <v>65074</v>
      </c>
    </row>
    <row r="13" spans="2:24" x14ac:dyDescent="0.15">
      <c r="B13" s="204"/>
      <c r="C13" s="196">
        <v>12</v>
      </c>
      <c r="D13" s="209"/>
      <c r="E13" s="204">
        <v>3885</v>
      </c>
      <c r="F13" s="205">
        <v>4515</v>
      </c>
      <c r="G13" s="132">
        <v>4201</v>
      </c>
      <c r="H13" s="205">
        <v>46488</v>
      </c>
      <c r="I13" s="204">
        <v>2520</v>
      </c>
      <c r="J13" s="205">
        <v>2940</v>
      </c>
      <c r="K13" s="132">
        <v>2727</v>
      </c>
      <c r="L13" s="205">
        <v>62548</v>
      </c>
      <c r="M13" s="204">
        <v>1575</v>
      </c>
      <c r="N13" s="205">
        <v>1995</v>
      </c>
      <c r="O13" s="132">
        <v>1787</v>
      </c>
      <c r="P13" s="205">
        <v>14056</v>
      </c>
      <c r="Q13" s="204">
        <v>2730</v>
      </c>
      <c r="R13" s="204">
        <v>3045</v>
      </c>
      <c r="S13" s="204">
        <v>2881</v>
      </c>
      <c r="T13" s="205">
        <v>11335</v>
      </c>
      <c r="U13" s="204">
        <v>6510</v>
      </c>
      <c r="V13" s="205">
        <v>7140</v>
      </c>
      <c r="W13" s="132">
        <v>6812</v>
      </c>
      <c r="X13" s="205">
        <v>8384</v>
      </c>
    </row>
    <row r="14" spans="2:24" x14ac:dyDescent="0.15">
      <c r="B14" s="204" t="s">
        <v>99</v>
      </c>
      <c r="C14" s="196">
        <v>1</v>
      </c>
      <c r="D14" s="209" t="s">
        <v>2</v>
      </c>
      <c r="E14" s="204">
        <v>3360</v>
      </c>
      <c r="F14" s="205">
        <v>3780</v>
      </c>
      <c r="G14" s="132">
        <v>3584</v>
      </c>
      <c r="H14" s="205">
        <v>34371</v>
      </c>
      <c r="I14" s="204">
        <v>2520</v>
      </c>
      <c r="J14" s="205">
        <v>2940</v>
      </c>
      <c r="K14" s="132">
        <v>2616</v>
      </c>
      <c r="L14" s="205">
        <v>35077</v>
      </c>
      <c r="M14" s="204">
        <v>1575</v>
      </c>
      <c r="N14" s="205">
        <v>1890</v>
      </c>
      <c r="O14" s="132">
        <v>1698</v>
      </c>
      <c r="P14" s="205">
        <v>8293</v>
      </c>
      <c r="Q14" s="204">
        <v>2520</v>
      </c>
      <c r="R14" s="205">
        <v>2888</v>
      </c>
      <c r="S14" s="132">
        <v>2644</v>
      </c>
      <c r="T14" s="205">
        <v>7006</v>
      </c>
      <c r="U14" s="204">
        <v>6090</v>
      </c>
      <c r="V14" s="205">
        <v>6720</v>
      </c>
      <c r="W14" s="132">
        <v>6307</v>
      </c>
      <c r="X14" s="205">
        <v>4709</v>
      </c>
    </row>
    <row r="15" spans="2:24" x14ac:dyDescent="0.15">
      <c r="B15" s="204"/>
      <c r="C15" s="196">
        <v>2</v>
      </c>
      <c r="D15" s="209"/>
      <c r="E15" s="204">
        <v>2730</v>
      </c>
      <c r="F15" s="205">
        <v>3413</v>
      </c>
      <c r="G15" s="132">
        <v>2945</v>
      </c>
      <c r="H15" s="205">
        <v>21450</v>
      </c>
      <c r="I15" s="204">
        <v>2415</v>
      </c>
      <c r="J15" s="205">
        <v>2783</v>
      </c>
      <c r="K15" s="132">
        <v>2623</v>
      </c>
      <c r="L15" s="205">
        <v>25067</v>
      </c>
      <c r="M15" s="204">
        <v>1410</v>
      </c>
      <c r="N15" s="205">
        <v>1890</v>
      </c>
      <c r="O15" s="132">
        <v>1688</v>
      </c>
      <c r="P15" s="205">
        <v>10812</v>
      </c>
      <c r="Q15" s="204">
        <v>2205</v>
      </c>
      <c r="R15" s="205">
        <v>2730</v>
      </c>
      <c r="S15" s="132">
        <v>2499</v>
      </c>
      <c r="T15" s="205">
        <v>2720</v>
      </c>
      <c r="U15" s="204">
        <v>5775</v>
      </c>
      <c r="V15" s="205">
        <v>6615</v>
      </c>
      <c r="W15" s="132">
        <v>6092</v>
      </c>
      <c r="X15" s="205">
        <v>4126</v>
      </c>
    </row>
    <row r="16" spans="2:24" x14ac:dyDescent="0.15">
      <c r="B16" s="204"/>
      <c r="C16" s="196">
        <v>3</v>
      </c>
      <c r="D16" s="209"/>
      <c r="E16" s="204">
        <v>2730</v>
      </c>
      <c r="F16" s="205">
        <v>3308</v>
      </c>
      <c r="G16" s="132">
        <v>2887</v>
      </c>
      <c r="H16" s="205">
        <v>29411</v>
      </c>
      <c r="I16" s="204">
        <v>2520</v>
      </c>
      <c r="J16" s="205">
        <v>2783</v>
      </c>
      <c r="K16" s="132">
        <v>2675</v>
      </c>
      <c r="L16" s="205">
        <v>28689</v>
      </c>
      <c r="M16" s="204">
        <v>1680</v>
      </c>
      <c r="N16" s="205">
        <v>1995</v>
      </c>
      <c r="O16" s="132">
        <v>1871</v>
      </c>
      <c r="P16" s="205">
        <v>9390</v>
      </c>
      <c r="Q16" s="204">
        <v>2387</v>
      </c>
      <c r="R16" s="204">
        <v>2678</v>
      </c>
      <c r="S16" s="204">
        <v>2528</v>
      </c>
      <c r="T16" s="205">
        <v>4921</v>
      </c>
      <c r="U16" s="204">
        <v>6090</v>
      </c>
      <c r="V16" s="205">
        <v>6683</v>
      </c>
      <c r="W16" s="132">
        <v>6417</v>
      </c>
      <c r="X16" s="205">
        <v>5218</v>
      </c>
    </row>
    <row r="17" spans="2:24" x14ac:dyDescent="0.15">
      <c r="B17" s="204"/>
      <c r="C17" s="196">
        <v>4</v>
      </c>
      <c r="D17" s="209"/>
      <c r="E17" s="204">
        <v>2625</v>
      </c>
      <c r="F17" s="205">
        <v>2940</v>
      </c>
      <c r="G17" s="132">
        <v>2750</v>
      </c>
      <c r="H17" s="205">
        <v>27460</v>
      </c>
      <c r="I17" s="204">
        <v>2415</v>
      </c>
      <c r="J17" s="205">
        <v>2730</v>
      </c>
      <c r="K17" s="132">
        <v>2574</v>
      </c>
      <c r="L17" s="205">
        <v>33097</v>
      </c>
      <c r="M17" s="204">
        <v>1680</v>
      </c>
      <c r="N17" s="205">
        <v>1995</v>
      </c>
      <c r="O17" s="132">
        <v>1769</v>
      </c>
      <c r="P17" s="205">
        <v>10705</v>
      </c>
      <c r="Q17" s="204">
        <v>2100</v>
      </c>
      <c r="R17" s="204">
        <v>2520</v>
      </c>
      <c r="S17" s="204">
        <v>2380</v>
      </c>
      <c r="T17" s="205">
        <v>12411</v>
      </c>
      <c r="U17" s="204">
        <v>6090</v>
      </c>
      <c r="V17" s="205">
        <v>6353</v>
      </c>
      <c r="W17" s="132">
        <v>6203</v>
      </c>
      <c r="X17" s="205">
        <v>5647</v>
      </c>
    </row>
    <row r="18" spans="2:24" x14ac:dyDescent="0.15">
      <c r="B18" s="204"/>
      <c r="C18" s="196">
        <v>5</v>
      </c>
      <c r="D18" s="209"/>
      <c r="E18" s="204">
        <v>2625</v>
      </c>
      <c r="F18" s="205">
        <v>2940</v>
      </c>
      <c r="G18" s="132">
        <v>2790</v>
      </c>
      <c r="H18" s="205">
        <v>25246</v>
      </c>
      <c r="I18" s="204">
        <v>2415</v>
      </c>
      <c r="J18" s="205">
        <v>2678</v>
      </c>
      <c r="K18" s="132">
        <v>2570</v>
      </c>
      <c r="L18" s="205">
        <v>28026</v>
      </c>
      <c r="M18" s="204">
        <v>1785</v>
      </c>
      <c r="N18" s="205">
        <v>2100</v>
      </c>
      <c r="O18" s="132">
        <v>1893</v>
      </c>
      <c r="P18" s="205">
        <v>10752</v>
      </c>
      <c r="Q18" s="204">
        <v>2100</v>
      </c>
      <c r="R18" s="204">
        <v>2625</v>
      </c>
      <c r="S18" s="204">
        <v>2460</v>
      </c>
      <c r="T18" s="205">
        <v>12934</v>
      </c>
      <c r="U18" s="204">
        <v>6090</v>
      </c>
      <c r="V18" s="205">
        <v>7245</v>
      </c>
      <c r="W18" s="132">
        <v>6595</v>
      </c>
      <c r="X18" s="205">
        <v>5328</v>
      </c>
    </row>
    <row r="19" spans="2:24" x14ac:dyDescent="0.15">
      <c r="B19" s="204"/>
      <c r="C19" s="196">
        <v>6</v>
      </c>
      <c r="D19" s="209"/>
      <c r="E19" s="204">
        <v>2700</v>
      </c>
      <c r="F19" s="205">
        <v>2940</v>
      </c>
      <c r="G19" s="132">
        <v>2779</v>
      </c>
      <c r="H19" s="205">
        <v>27098</v>
      </c>
      <c r="I19" s="204">
        <v>2415</v>
      </c>
      <c r="J19" s="205">
        <v>2625</v>
      </c>
      <c r="K19" s="132">
        <v>2513</v>
      </c>
      <c r="L19" s="205">
        <v>27197</v>
      </c>
      <c r="M19" s="204">
        <v>1785</v>
      </c>
      <c r="N19" s="205">
        <v>2100</v>
      </c>
      <c r="O19" s="132">
        <v>1884</v>
      </c>
      <c r="P19" s="205">
        <v>9090</v>
      </c>
      <c r="Q19" s="204">
        <v>2100</v>
      </c>
      <c r="R19" s="205">
        <v>2520</v>
      </c>
      <c r="S19" s="132">
        <v>2319</v>
      </c>
      <c r="T19" s="205">
        <v>7980</v>
      </c>
      <c r="U19" s="204">
        <v>6090</v>
      </c>
      <c r="V19" s="205">
        <v>7350</v>
      </c>
      <c r="W19" s="132">
        <v>6618</v>
      </c>
      <c r="X19" s="205">
        <v>5715</v>
      </c>
    </row>
    <row r="20" spans="2:24" x14ac:dyDescent="0.15">
      <c r="B20" s="204"/>
      <c r="C20" s="196">
        <v>7</v>
      </c>
      <c r="D20" s="209"/>
      <c r="E20" s="204">
        <v>2625</v>
      </c>
      <c r="F20" s="205">
        <v>2835</v>
      </c>
      <c r="G20" s="132">
        <v>2657</v>
      </c>
      <c r="H20" s="205">
        <v>17272</v>
      </c>
      <c r="I20" s="204">
        <v>2310</v>
      </c>
      <c r="J20" s="205">
        <v>2520</v>
      </c>
      <c r="K20" s="132">
        <v>2402</v>
      </c>
      <c r="L20" s="205">
        <v>24461</v>
      </c>
      <c r="M20" s="204">
        <v>1785</v>
      </c>
      <c r="N20" s="205">
        <v>1995</v>
      </c>
      <c r="O20" s="132">
        <v>1844</v>
      </c>
      <c r="P20" s="205">
        <v>9608</v>
      </c>
      <c r="Q20" s="204">
        <v>2100</v>
      </c>
      <c r="R20" s="205">
        <v>2415</v>
      </c>
      <c r="S20" s="132">
        <v>2315</v>
      </c>
      <c r="T20" s="205">
        <v>5373</v>
      </c>
      <c r="U20" s="204">
        <v>6090</v>
      </c>
      <c r="V20" s="205">
        <v>6825</v>
      </c>
      <c r="W20" s="132">
        <v>6501</v>
      </c>
      <c r="X20" s="205">
        <v>4946</v>
      </c>
    </row>
    <row r="21" spans="2:24" x14ac:dyDescent="0.15">
      <c r="B21" s="204"/>
      <c r="C21" s="196">
        <v>8</v>
      </c>
      <c r="D21" s="209"/>
      <c r="E21" s="204">
        <v>2730</v>
      </c>
      <c r="F21" s="205">
        <v>2879</v>
      </c>
      <c r="G21" s="132">
        <v>2802</v>
      </c>
      <c r="H21" s="205">
        <v>26640</v>
      </c>
      <c r="I21" s="204">
        <v>2415</v>
      </c>
      <c r="J21" s="205">
        <v>2671</v>
      </c>
      <c r="K21" s="132">
        <v>2489</v>
      </c>
      <c r="L21" s="205">
        <v>29687</v>
      </c>
      <c r="M21" s="204">
        <v>1680</v>
      </c>
      <c r="N21" s="205">
        <v>1890</v>
      </c>
      <c r="O21" s="132">
        <v>1785</v>
      </c>
      <c r="P21" s="205">
        <v>13018</v>
      </c>
      <c r="Q21" s="204">
        <v>2100</v>
      </c>
      <c r="R21" s="205">
        <v>2415</v>
      </c>
      <c r="S21" s="132">
        <v>2329</v>
      </c>
      <c r="T21" s="205">
        <v>4830</v>
      </c>
      <c r="U21" s="204">
        <v>6300</v>
      </c>
      <c r="V21" s="205">
        <v>6690</v>
      </c>
      <c r="W21" s="132">
        <v>6548</v>
      </c>
      <c r="X21" s="205">
        <v>4798</v>
      </c>
    </row>
    <row r="22" spans="2:24" x14ac:dyDescent="0.15">
      <c r="B22" s="204"/>
      <c r="C22" s="196">
        <v>9</v>
      </c>
      <c r="D22" s="209"/>
      <c r="E22" s="204">
        <v>2730</v>
      </c>
      <c r="F22" s="205">
        <v>2888</v>
      </c>
      <c r="G22" s="132">
        <v>2815</v>
      </c>
      <c r="H22" s="205">
        <v>26292</v>
      </c>
      <c r="I22" s="204">
        <v>2520</v>
      </c>
      <c r="J22" s="205">
        <v>2678</v>
      </c>
      <c r="K22" s="132">
        <v>2566</v>
      </c>
      <c r="L22" s="205">
        <v>31127</v>
      </c>
      <c r="M22" s="204">
        <v>1680</v>
      </c>
      <c r="N22" s="205">
        <v>1890</v>
      </c>
      <c r="O22" s="132">
        <v>1735</v>
      </c>
      <c r="P22" s="205">
        <v>12263</v>
      </c>
      <c r="Q22" s="204">
        <v>2100</v>
      </c>
      <c r="R22" s="205">
        <v>2520</v>
      </c>
      <c r="S22" s="132">
        <v>2352</v>
      </c>
      <c r="T22" s="205">
        <v>2496</v>
      </c>
      <c r="U22" s="204">
        <v>6405</v>
      </c>
      <c r="V22" s="205">
        <v>6713</v>
      </c>
      <c r="W22" s="132">
        <v>6557</v>
      </c>
      <c r="X22" s="205">
        <v>6150</v>
      </c>
    </row>
    <row r="23" spans="2:24" x14ac:dyDescent="0.15">
      <c r="B23" s="204"/>
      <c r="C23" s="196">
        <v>10</v>
      </c>
      <c r="D23" s="209"/>
      <c r="E23" s="205">
        <v>2835</v>
      </c>
      <c r="F23" s="205">
        <v>3097.5</v>
      </c>
      <c r="G23" s="205">
        <v>3003.1025446437898</v>
      </c>
      <c r="H23" s="205">
        <v>24003.8</v>
      </c>
      <c r="I23" s="205">
        <v>2572.5</v>
      </c>
      <c r="J23" s="205">
        <v>2841.3</v>
      </c>
      <c r="K23" s="205">
        <v>2639.6059426998622</v>
      </c>
      <c r="L23" s="205">
        <v>30716.400000000001</v>
      </c>
      <c r="M23" s="209">
        <v>1680</v>
      </c>
      <c r="N23" s="205">
        <v>1890</v>
      </c>
      <c r="O23" s="209">
        <v>1749.4823877386398</v>
      </c>
      <c r="P23" s="205">
        <v>13085.3</v>
      </c>
      <c r="Q23" s="205">
        <v>2205</v>
      </c>
      <c r="R23" s="205">
        <v>2520</v>
      </c>
      <c r="S23" s="205">
        <v>2446.5645676033314</v>
      </c>
      <c r="T23" s="205">
        <v>3090</v>
      </c>
      <c r="U23" s="205">
        <v>6510</v>
      </c>
      <c r="V23" s="205">
        <v>6825</v>
      </c>
      <c r="W23" s="205">
        <v>6609.3307849133562</v>
      </c>
      <c r="X23" s="205">
        <v>5484.2</v>
      </c>
    </row>
    <row r="24" spans="2:24" x14ac:dyDescent="0.15">
      <c r="B24" s="204"/>
      <c r="C24" s="196">
        <v>11</v>
      </c>
      <c r="D24" s="209"/>
      <c r="E24" s="205">
        <v>2940</v>
      </c>
      <c r="F24" s="205">
        <v>3990</v>
      </c>
      <c r="G24" s="205">
        <v>3329.1657793403647</v>
      </c>
      <c r="H24" s="205">
        <v>30142.1</v>
      </c>
      <c r="I24" s="205">
        <v>2625</v>
      </c>
      <c r="J24" s="205">
        <v>2940</v>
      </c>
      <c r="K24" s="205">
        <v>2774.8219657420218</v>
      </c>
      <c r="L24" s="205">
        <v>37529.9</v>
      </c>
      <c r="M24" s="205">
        <v>1732.5</v>
      </c>
      <c r="N24" s="205">
        <v>1890</v>
      </c>
      <c r="O24" s="205">
        <v>1782.6321802935008</v>
      </c>
      <c r="P24" s="205">
        <v>13429.4</v>
      </c>
      <c r="Q24" s="205">
        <v>2520</v>
      </c>
      <c r="R24" s="205">
        <v>3150</v>
      </c>
      <c r="S24" s="205">
        <v>2731.9969979678549</v>
      </c>
      <c r="T24" s="205">
        <v>3535.9</v>
      </c>
      <c r="U24" s="205">
        <v>6510</v>
      </c>
      <c r="V24" s="205">
        <v>6940.5</v>
      </c>
      <c r="W24" s="205">
        <v>6747.7870999030074</v>
      </c>
      <c r="X24" s="209">
        <v>7327.7</v>
      </c>
    </row>
    <row r="25" spans="2:24" x14ac:dyDescent="0.15">
      <c r="B25" s="197"/>
      <c r="C25" s="201">
        <v>12</v>
      </c>
      <c r="D25" s="210"/>
      <c r="E25" s="211">
        <v>3150</v>
      </c>
      <c r="F25" s="211">
        <v>4462.5</v>
      </c>
      <c r="G25" s="211">
        <v>3854.0694754296078</v>
      </c>
      <c r="H25" s="211">
        <v>38547.1</v>
      </c>
      <c r="I25" s="211">
        <v>2625</v>
      </c>
      <c r="J25" s="211">
        <v>3045</v>
      </c>
      <c r="K25" s="211">
        <v>2830.5581851636284</v>
      </c>
      <c r="L25" s="211">
        <v>58895.4</v>
      </c>
      <c r="M25" s="211">
        <v>1575</v>
      </c>
      <c r="N25" s="211">
        <v>1890</v>
      </c>
      <c r="O25" s="211">
        <v>1780.2913409057385</v>
      </c>
      <c r="P25" s="211">
        <v>15959.6</v>
      </c>
      <c r="Q25" s="211">
        <v>2520</v>
      </c>
      <c r="R25" s="211">
        <v>3150</v>
      </c>
      <c r="S25" s="211">
        <v>2887.6666920673624</v>
      </c>
      <c r="T25" s="211">
        <v>6973.3</v>
      </c>
      <c r="U25" s="211">
        <v>6405</v>
      </c>
      <c r="V25" s="211">
        <v>7140</v>
      </c>
      <c r="W25" s="211">
        <v>6786.9596521576495</v>
      </c>
      <c r="X25" s="210">
        <v>8202.7999999999993</v>
      </c>
    </row>
    <row r="26" spans="2:24" ht="13.5" customHeight="1" x14ac:dyDescent="0.15">
      <c r="B26" s="204"/>
      <c r="C26" s="199" t="s">
        <v>118</v>
      </c>
      <c r="D26" s="212"/>
      <c r="E26" s="728" t="s">
        <v>130</v>
      </c>
      <c r="F26" s="729"/>
      <c r="G26" s="729"/>
      <c r="H26" s="730"/>
      <c r="I26" s="728" t="s">
        <v>131</v>
      </c>
      <c r="J26" s="729"/>
      <c r="K26" s="729"/>
      <c r="L26" s="730"/>
      <c r="M26" s="728" t="s">
        <v>132</v>
      </c>
      <c r="N26" s="729"/>
      <c r="O26" s="729"/>
      <c r="P26" s="730"/>
      <c r="Q26" s="728" t="s">
        <v>133</v>
      </c>
      <c r="R26" s="729"/>
      <c r="S26" s="729"/>
      <c r="T26" s="730"/>
      <c r="U26" s="728" t="s">
        <v>134</v>
      </c>
      <c r="V26" s="729"/>
      <c r="W26" s="729"/>
      <c r="X26" s="730"/>
    </row>
    <row r="27" spans="2:24" x14ac:dyDescent="0.15">
      <c r="B27" s="191" t="s">
        <v>124</v>
      </c>
      <c r="C27" s="192"/>
      <c r="D27" s="193"/>
      <c r="E27" s="194" t="s">
        <v>125</v>
      </c>
      <c r="F27" s="195" t="s">
        <v>126</v>
      </c>
      <c r="G27" s="196" t="s">
        <v>127</v>
      </c>
      <c r="H27" s="195" t="s">
        <v>128</v>
      </c>
      <c r="I27" s="194" t="s">
        <v>125</v>
      </c>
      <c r="J27" s="195" t="s">
        <v>126</v>
      </c>
      <c r="K27" s="196" t="s">
        <v>127</v>
      </c>
      <c r="L27" s="195" t="s">
        <v>128</v>
      </c>
      <c r="M27" s="194" t="s">
        <v>125</v>
      </c>
      <c r="N27" s="195" t="s">
        <v>126</v>
      </c>
      <c r="O27" s="196" t="s">
        <v>127</v>
      </c>
      <c r="P27" s="213" t="s">
        <v>128</v>
      </c>
      <c r="Q27" s="195" t="s">
        <v>125</v>
      </c>
      <c r="R27" s="196" t="s">
        <v>126</v>
      </c>
      <c r="S27" s="195" t="s">
        <v>127</v>
      </c>
      <c r="T27" s="196" t="s">
        <v>128</v>
      </c>
      <c r="U27" s="194" t="s">
        <v>125</v>
      </c>
      <c r="V27" s="195" t="s">
        <v>126</v>
      </c>
      <c r="W27" s="196" t="s">
        <v>127</v>
      </c>
      <c r="X27" s="195" t="s">
        <v>128</v>
      </c>
    </row>
    <row r="28" spans="2:24" x14ac:dyDescent="0.15">
      <c r="B28" s="197"/>
      <c r="C28" s="198"/>
      <c r="D28" s="198"/>
      <c r="E28" s="199"/>
      <c r="F28" s="200"/>
      <c r="G28" s="201" t="s">
        <v>129</v>
      </c>
      <c r="H28" s="200"/>
      <c r="I28" s="199"/>
      <c r="J28" s="200"/>
      <c r="K28" s="201" t="s">
        <v>129</v>
      </c>
      <c r="L28" s="200"/>
      <c r="M28" s="199"/>
      <c r="N28" s="200"/>
      <c r="O28" s="201" t="s">
        <v>129</v>
      </c>
      <c r="P28" s="199"/>
      <c r="Q28" s="200"/>
      <c r="R28" s="201"/>
      <c r="S28" s="200" t="s">
        <v>129</v>
      </c>
      <c r="T28" s="201"/>
      <c r="U28" s="199"/>
      <c r="V28" s="200"/>
      <c r="W28" s="201" t="s">
        <v>129</v>
      </c>
      <c r="X28" s="200"/>
    </row>
    <row r="29" spans="2:24" x14ac:dyDescent="0.15">
      <c r="B29" s="187" t="s">
        <v>95</v>
      </c>
      <c r="C29" s="202">
        <v>17</v>
      </c>
      <c r="D29" s="203" t="s">
        <v>96</v>
      </c>
      <c r="E29" s="206">
        <v>5783</v>
      </c>
      <c r="F29" s="207">
        <v>6565</v>
      </c>
      <c r="G29" s="173">
        <v>6126</v>
      </c>
      <c r="H29" s="208">
        <v>17527</v>
      </c>
      <c r="I29" s="204">
        <v>5561</v>
      </c>
      <c r="J29" s="205">
        <v>6886</v>
      </c>
      <c r="K29" s="132">
        <v>6247</v>
      </c>
      <c r="L29" s="205">
        <v>71566</v>
      </c>
      <c r="M29" s="204">
        <v>2048</v>
      </c>
      <c r="N29" s="205">
        <v>3224</v>
      </c>
      <c r="O29" s="132">
        <v>2353</v>
      </c>
      <c r="P29" s="204">
        <v>212981</v>
      </c>
      <c r="Q29" s="205">
        <v>2641</v>
      </c>
      <c r="R29" s="132">
        <v>3211</v>
      </c>
      <c r="S29" s="205">
        <v>2936</v>
      </c>
      <c r="T29" s="132">
        <v>168763</v>
      </c>
      <c r="U29" s="204">
        <v>2672</v>
      </c>
      <c r="V29" s="205">
        <v>3255</v>
      </c>
      <c r="W29" s="132">
        <v>2912</v>
      </c>
      <c r="X29" s="205">
        <v>59417</v>
      </c>
    </row>
    <row r="30" spans="2:24" x14ac:dyDescent="0.15">
      <c r="B30" s="204"/>
      <c r="C30" s="196">
        <v>18</v>
      </c>
      <c r="D30" s="209"/>
      <c r="E30" s="206">
        <v>6158</v>
      </c>
      <c r="F30" s="206">
        <v>7197</v>
      </c>
      <c r="G30" s="206">
        <v>6755</v>
      </c>
      <c r="H30" s="208">
        <v>9767</v>
      </c>
      <c r="I30" s="204">
        <v>6038</v>
      </c>
      <c r="J30" s="205">
        <v>7301</v>
      </c>
      <c r="K30" s="132">
        <v>6542</v>
      </c>
      <c r="L30" s="205">
        <v>73028</v>
      </c>
      <c r="M30" s="204">
        <v>1785</v>
      </c>
      <c r="N30" s="205">
        <v>2792</v>
      </c>
      <c r="O30" s="132">
        <v>2197</v>
      </c>
      <c r="P30" s="204">
        <v>228117</v>
      </c>
      <c r="Q30" s="205">
        <v>2730</v>
      </c>
      <c r="R30" s="132">
        <v>3150</v>
      </c>
      <c r="S30" s="205">
        <v>2903</v>
      </c>
      <c r="T30" s="132">
        <v>59517</v>
      </c>
      <c r="U30" s="204">
        <v>2890</v>
      </c>
      <c r="V30" s="205">
        <v>3486</v>
      </c>
      <c r="W30" s="132">
        <v>3099</v>
      </c>
      <c r="X30" s="205">
        <v>57554</v>
      </c>
    </row>
    <row r="31" spans="2:24" x14ac:dyDescent="0.15">
      <c r="B31" s="204"/>
      <c r="C31" s="196">
        <v>19</v>
      </c>
      <c r="D31" s="209"/>
      <c r="E31" s="206">
        <v>5775</v>
      </c>
      <c r="F31" s="206">
        <v>7197</v>
      </c>
      <c r="G31" s="206">
        <v>6515</v>
      </c>
      <c r="H31" s="208">
        <v>23936</v>
      </c>
      <c r="I31" s="204">
        <v>5880</v>
      </c>
      <c r="J31" s="205">
        <v>7148</v>
      </c>
      <c r="K31" s="132">
        <v>6557</v>
      </c>
      <c r="L31" s="205">
        <v>77635</v>
      </c>
      <c r="M31" s="204">
        <v>1575</v>
      </c>
      <c r="N31" s="205">
        <v>2415</v>
      </c>
      <c r="O31" s="132">
        <v>2119</v>
      </c>
      <c r="P31" s="204">
        <v>348598</v>
      </c>
      <c r="Q31" s="205">
        <v>2573</v>
      </c>
      <c r="R31" s="132">
        <v>3050</v>
      </c>
      <c r="S31" s="205">
        <v>2865</v>
      </c>
      <c r="T31" s="132">
        <v>62372</v>
      </c>
      <c r="U31" s="204">
        <v>2625</v>
      </c>
      <c r="V31" s="205">
        <v>3150</v>
      </c>
      <c r="W31" s="132">
        <v>2891</v>
      </c>
      <c r="X31" s="205">
        <v>68450</v>
      </c>
    </row>
    <row r="32" spans="2:24" x14ac:dyDescent="0.15">
      <c r="B32" s="204"/>
      <c r="C32" s="196">
        <v>20</v>
      </c>
      <c r="D32" s="209"/>
      <c r="E32" s="206">
        <v>5565</v>
      </c>
      <c r="F32" s="206">
        <v>6930</v>
      </c>
      <c r="G32" s="206">
        <v>6227</v>
      </c>
      <c r="H32" s="204">
        <v>37262</v>
      </c>
      <c r="I32" s="204">
        <v>5622</v>
      </c>
      <c r="J32" s="205">
        <v>7140</v>
      </c>
      <c r="K32" s="132">
        <v>6241</v>
      </c>
      <c r="L32" s="205">
        <v>102434</v>
      </c>
      <c r="M32" s="204">
        <v>1470</v>
      </c>
      <c r="N32" s="205">
        <v>2415</v>
      </c>
      <c r="O32" s="132">
        <v>1975</v>
      </c>
      <c r="P32" s="204">
        <v>383050</v>
      </c>
      <c r="Q32" s="205">
        <v>2520</v>
      </c>
      <c r="R32" s="132">
        <v>3150</v>
      </c>
      <c r="S32" s="205">
        <v>2833</v>
      </c>
      <c r="T32" s="132">
        <v>63548</v>
      </c>
      <c r="U32" s="204">
        <v>2625</v>
      </c>
      <c r="V32" s="205">
        <v>3360</v>
      </c>
      <c r="W32" s="132">
        <v>2904</v>
      </c>
      <c r="X32" s="205">
        <v>70437</v>
      </c>
    </row>
    <row r="33" spans="2:24" x14ac:dyDescent="0.15">
      <c r="B33" s="197"/>
      <c r="C33" s="201">
        <v>21</v>
      </c>
      <c r="D33" s="210"/>
      <c r="E33" s="197">
        <v>5145</v>
      </c>
      <c r="F33" s="211">
        <v>6615</v>
      </c>
      <c r="G33" s="198">
        <v>5598</v>
      </c>
      <c r="H33" s="211">
        <v>58097</v>
      </c>
      <c r="I33" s="197">
        <v>5250</v>
      </c>
      <c r="J33" s="211">
        <v>6615</v>
      </c>
      <c r="K33" s="198">
        <v>5696</v>
      </c>
      <c r="L33" s="211">
        <v>91989</v>
      </c>
      <c r="M33" s="197">
        <v>1260</v>
      </c>
      <c r="N33" s="211">
        <v>2205</v>
      </c>
      <c r="O33" s="198">
        <v>1804</v>
      </c>
      <c r="P33" s="197">
        <v>484564</v>
      </c>
      <c r="Q33" s="211">
        <v>2415</v>
      </c>
      <c r="R33" s="198">
        <v>3045</v>
      </c>
      <c r="S33" s="211">
        <v>2734</v>
      </c>
      <c r="T33" s="198">
        <v>69239</v>
      </c>
      <c r="U33" s="197">
        <v>2205</v>
      </c>
      <c r="V33" s="211">
        <v>3150</v>
      </c>
      <c r="W33" s="198">
        <v>2777</v>
      </c>
      <c r="X33" s="211">
        <v>77903</v>
      </c>
    </row>
    <row r="34" spans="2:24" x14ac:dyDescent="0.15">
      <c r="B34" s="204"/>
      <c r="C34" s="196">
        <v>12</v>
      </c>
      <c r="D34" s="209"/>
      <c r="E34" s="206">
        <v>5985</v>
      </c>
      <c r="F34" s="206">
        <v>6615</v>
      </c>
      <c r="G34" s="206">
        <v>6095</v>
      </c>
      <c r="H34" s="205">
        <v>5628</v>
      </c>
      <c r="I34" s="204">
        <v>6101</v>
      </c>
      <c r="J34" s="204">
        <v>6615</v>
      </c>
      <c r="K34" s="204">
        <v>6186</v>
      </c>
      <c r="L34" s="205">
        <v>13659</v>
      </c>
      <c r="M34" s="204">
        <v>1260</v>
      </c>
      <c r="N34" s="204">
        <v>1785</v>
      </c>
      <c r="O34" s="204">
        <v>1472</v>
      </c>
      <c r="P34" s="204">
        <v>52807</v>
      </c>
      <c r="Q34" s="205">
        <v>2520</v>
      </c>
      <c r="R34" s="132">
        <v>3045</v>
      </c>
      <c r="S34" s="205">
        <v>2837</v>
      </c>
      <c r="T34" s="132">
        <v>10203</v>
      </c>
      <c r="U34" s="204">
        <v>2205</v>
      </c>
      <c r="V34" s="205">
        <v>2835</v>
      </c>
      <c r="W34" s="132">
        <v>2518</v>
      </c>
      <c r="X34" s="205">
        <v>12414</v>
      </c>
    </row>
    <row r="35" spans="2:24" x14ac:dyDescent="0.15">
      <c r="B35" s="204" t="s">
        <v>99</v>
      </c>
      <c r="C35" s="196">
        <v>1</v>
      </c>
      <c r="D35" s="209" t="s">
        <v>2</v>
      </c>
      <c r="E35" s="206">
        <v>5355</v>
      </c>
      <c r="F35" s="206">
        <v>5880</v>
      </c>
      <c r="G35" s="206">
        <v>5650</v>
      </c>
      <c r="H35" s="205">
        <v>2666</v>
      </c>
      <c r="I35" s="204">
        <v>5512</v>
      </c>
      <c r="J35" s="204">
        <v>6090</v>
      </c>
      <c r="K35" s="204">
        <v>5781</v>
      </c>
      <c r="L35" s="205">
        <v>6600</v>
      </c>
      <c r="M35" s="204">
        <v>1470</v>
      </c>
      <c r="N35" s="205">
        <v>1756</v>
      </c>
      <c r="O35" s="132">
        <v>1588</v>
      </c>
      <c r="P35" s="204">
        <v>40076</v>
      </c>
      <c r="Q35" s="205">
        <v>2415</v>
      </c>
      <c r="R35" s="132">
        <v>2890</v>
      </c>
      <c r="S35" s="205">
        <v>2631</v>
      </c>
      <c r="T35" s="132">
        <v>7223</v>
      </c>
      <c r="U35" s="204">
        <v>2520</v>
      </c>
      <c r="V35" s="204">
        <v>2940</v>
      </c>
      <c r="W35" s="204">
        <v>2734</v>
      </c>
      <c r="X35" s="205">
        <v>7272</v>
      </c>
    </row>
    <row r="36" spans="2:24" x14ac:dyDescent="0.15">
      <c r="B36" s="204"/>
      <c r="C36" s="196">
        <v>2</v>
      </c>
      <c r="D36" s="209"/>
      <c r="E36" s="206">
        <v>5250</v>
      </c>
      <c r="F36" s="206">
        <v>5775</v>
      </c>
      <c r="G36" s="206">
        <v>5466</v>
      </c>
      <c r="H36" s="205">
        <v>2100</v>
      </c>
      <c r="I36" s="204">
        <v>5460</v>
      </c>
      <c r="J36" s="204">
        <v>5985</v>
      </c>
      <c r="K36" s="204">
        <v>5565</v>
      </c>
      <c r="L36" s="205">
        <v>5222</v>
      </c>
      <c r="M36" s="204">
        <v>1575</v>
      </c>
      <c r="N36" s="205">
        <v>1890</v>
      </c>
      <c r="O36" s="132">
        <v>1689</v>
      </c>
      <c r="P36" s="204">
        <v>39392</v>
      </c>
      <c r="Q36" s="204">
        <v>2415</v>
      </c>
      <c r="R36" s="204">
        <v>2841</v>
      </c>
      <c r="S36" s="204">
        <v>2631</v>
      </c>
      <c r="T36" s="205">
        <v>5761</v>
      </c>
      <c r="U36" s="204">
        <v>2520</v>
      </c>
      <c r="V36" s="205">
        <v>2940</v>
      </c>
      <c r="W36" s="132">
        <v>2734</v>
      </c>
      <c r="X36" s="205">
        <v>6275</v>
      </c>
    </row>
    <row r="37" spans="2:24" x14ac:dyDescent="0.15">
      <c r="B37" s="204"/>
      <c r="C37" s="196">
        <v>3</v>
      </c>
      <c r="D37" s="209"/>
      <c r="E37" s="206">
        <v>5250</v>
      </c>
      <c r="F37" s="206">
        <v>5775</v>
      </c>
      <c r="G37" s="206">
        <v>5460</v>
      </c>
      <c r="H37" s="205">
        <v>3202</v>
      </c>
      <c r="I37" s="204">
        <v>5523</v>
      </c>
      <c r="J37" s="204">
        <v>6049</v>
      </c>
      <c r="K37" s="204">
        <v>5786</v>
      </c>
      <c r="L37" s="205">
        <v>5286</v>
      </c>
      <c r="M37" s="204">
        <v>1785</v>
      </c>
      <c r="N37" s="205">
        <v>2100</v>
      </c>
      <c r="O37" s="132">
        <v>1947</v>
      </c>
      <c r="P37" s="204">
        <v>34574</v>
      </c>
      <c r="Q37" s="205">
        <v>2310</v>
      </c>
      <c r="R37" s="132">
        <v>2679</v>
      </c>
      <c r="S37" s="205">
        <v>2527</v>
      </c>
      <c r="T37" s="132">
        <v>6278</v>
      </c>
      <c r="U37" s="204">
        <v>2730</v>
      </c>
      <c r="V37" s="205">
        <v>3045</v>
      </c>
      <c r="W37" s="132">
        <v>2899</v>
      </c>
      <c r="X37" s="205">
        <v>7440</v>
      </c>
    </row>
    <row r="38" spans="2:24" x14ac:dyDescent="0.15">
      <c r="B38" s="204"/>
      <c r="C38" s="196">
        <v>4</v>
      </c>
      <c r="D38" s="209"/>
      <c r="E38" s="206">
        <v>5040</v>
      </c>
      <c r="F38" s="208">
        <v>5775</v>
      </c>
      <c r="G38" s="173">
        <v>5444</v>
      </c>
      <c r="H38" s="205">
        <v>3829</v>
      </c>
      <c r="I38" s="204">
        <v>5460</v>
      </c>
      <c r="J38" s="204">
        <v>5843</v>
      </c>
      <c r="K38" s="204">
        <v>5608</v>
      </c>
      <c r="L38" s="205">
        <v>5906</v>
      </c>
      <c r="M38" s="204">
        <v>1680</v>
      </c>
      <c r="N38" s="205">
        <v>1943</v>
      </c>
      <c r="O38" s="132">
        <v>1811</v>
      </c>
      <c r="P38" s="204">
        <v>42636</v>
      </c>
      <c r="Q38" s="205">
        <v>2205</v>
      </c>
      <c r="R38" s="132">
        <v>2625</v>
      </c>
      <c r="S38" s="205">
        <v>2438</v>
      </c>
      <c r="T38" s="132">
        <v>6427</v>
      </c>
      <c r="U38" s="204">
        <v>2520</v>
      </c>
      <c r="V38" s="205">
        <v>2940</v>
      </c>
      <c r="W38" s="132">
        <v>2749</v>
      </c>
      <c r="X38" s="205">
        <v>6372</v>
      </c>
    </row>
    <row r="39" spans="2:24" x14ac:dyDescent="0.15">
      <c r="B39" s="204"/>
      <c r="C39" s="196">
        <v>5</v>
      </c>
      <c r="D39" s="209"/>
      <c r="E39" s="206">
        <v>4725</v>
      </c>
      <c r="F39" s="208">
        <v>5775</v>
      </c>
      <c r="G39" s="173">
        <v>5284</v>
      </c>
      <c r="H39" s="205">
        <v>4411</v>
      </c>
      <c r="I39" s="204">
        <v>5250</v>
      </c>
      <c r="J39" s="205">
        <v>5750</v>
      </c>
      <c r="K39" s="132">
        <v>5487</v>
      </c>
      <c r="L39" s="205">
        <v>5949</v>
      </c>
      <c r="M39" s="204">
        <v>1785</v>
      </c>
      <c r="N39" s="205">
        <v>2100</v>
      </c>
      <c r="O39" s="132">
        <v>1935</v>
      </c>
      <c r="P39" s="204">
        <v>41577</v>
      </c>
      <c r="Q39" s="205">
        <v>2310</v>
      </c>
      <c r="R39" s="132">
        <v>2625</v>
      </c>
      <c r="S39" s="205">
        <v>2519</v>
      </c>
      <c r="T39" s="132">
        <v>6648</v>
      </c>
      <c r="U39" s="204">
        <v>2625</v>
      </c>
      <c r="V39" s="205">
        <v>3045</v>
      </c>
      <c r="W39" s="132">
        <v>2825</v>
      </c>
      <c r="X39" s="205">
        <v>7189</v>
      </c>
    </row>
    <row r="40" spans="2:24" x14ac:dyDescent="0.15">
      <c r="B40" s="204"/>
      <c r="C40" s="196">
        <v>6</v>
      </c>
      <c r="D40" s="209"/>
      <c r="E40" s="206">
        <v>4725</v>
      </c>
      <c r="F40" s="206">
        <v>5565</v>
      </c>
      <c r="G40" s="206">
        <v>5236</v>
      </c>
      <c r="H40" s="205">
        <v>3399</v>
      </c>
      <c r="I40" s="204">
        <v>5250</v>
      </c>
      <c r="J40" s="205">
        <v>5460</v>
      </c>
      <c r="K40" s="132">
        <v>5366</v>
      </c>
      <c r="L40" s="205">
        <v>6027</v>
      </c>
      <c r="M40" s="204">
        <v>1838</v>
      </c>
      <c r="N40" s="205">
        <v>2048</v>
      </c>
      <c r="O40" s="132">
        <v>1921</v>
      </c>
      <c r="P40" s="204">
        <v>38897</v>
      </c>
      <c r="Q40" s="205">
        <v>2310</v>
      </c>
      <c r="R40" s="132">
        <v>2520</v>
      </c>
      <c r="S40" s="205">
        <v>2437</v>
      </c>
      <c r="T40" s="132">
        <v>6139</v>
      </c>
      <c r="U40" s="204">
        <v>2613</v>
      </c>
      <c r="V40" s="205">
        <v>2940</v>
      </c>
      <c r="W40" s="132">
        <v>2729</v>
      </c>
      <c r="X40" s="205">
        <v>5238</v>
      </c>
    </row>
    <row r="41" spans="2:24" x14ac:dyDescent="0.15">
      <c r="B41" s="204"/>
      <c r="C41" s="196">
        <v>7</v>
      </c>
      <c r="D41" s="209"/>
      <c r="E41" s="206">
        <v>5040</v>
      </c>
      <c r="F41" s="206">
        <v>5565</v>
      </c>
      <c r="G41" s="206">
        <v>5451</v>
      </c>
      <c r="H41" s="205">
        <v>2370</v>
      </c>
      <c r="I41" s="204">
        <v>5145</v>
      </c>
      <c r="J41" s="205">
        <v>5460</v>
      </c>
      <c r="K41" s="132">
        <v>5236</v>
      </c>
      <c r="L41" s="205">
        <v>6241</v>
      </c>
      <c r="M41" s="204">
        <v>1785</v>
      </c>
      <c r="N41" s="205">
        <v>1995</v>
      </c>
      <c r="O41" s="132">
        <v>1847</v>
      </c>
      <c r="P41" s="204">
        <v>42349</v>
      </c>
      <c r="Q41" s="205">
        <v>2310</v>
      </c>
      <c r="R41" s="132">
        <v>2520</v>
      </c>
      <c r="S41" s="205">
        <v>2445</v>
      </c>
      <c r="T41" s="132">
        <v>4595</v>
      </c>
      <c r="U41" s="204">
        <v>2520</v>
      </c>
      <c r="V41" s="205">
        <v>2730</v>
      </c>
      <c r="W41" s="132">
        <v>2622</v>
      </c>
      <c r="X41" s="205">
        <v>6666</v>
      </c>
    </row>
    <row r="42" spans="2:24" x14ac:dyDescent="0.15">
      <c r="B42" s="204"/>
      <c r="C42" s="196">
        <v>8</v>
      </c>
      <c r="D42" s="209"/>
      <c r="E42" s="206">
        <v>5250</v>
      </c>
      <c r="F42" s="208">
        <v>5649</v>
      </c>
      <c r="G42" s="173">
        <v>5516</v>
      </c>
      <c r="H42" s="205">
        <v>3382</v>
      </c>
      <c r="I42" s="204">
        <v>5250</v>
      </c>
      <c r="J42" s="204">
        <v>5460</v>
      </c>
      <c r="K42" s="204">
        <v>5362</v>
      </c>
      <c r="L42" s="205">
        <v>8535</v>
      </c>
      <c r="M42" s="204">
        <v>1680</v>
      </c>
      <c r="N42" s="205">
        <v>1890</v>
      </c>
      <c r="O42" s="132">
        <v>1788</v>
      </c>
      <c r="P42" s="204">
        <v>46059</v>
      </c>
      <c r="Q42" s="205">
        <v>2310</v>
      </c>
      <c r="R42" s="132">
        <v>2520</v>
      </c>
      <c r="S42" s="205">
        <v>2465</v>
      </c>
      <c r="T42" s="132">
        <v>6133</v>
      </c>
      <c r="U42" s="204">
        <v>2625</v>
      </c>
      <c r="V42" s="205">
        <v>2835</v>
      </c>
      <c r="W42" s="132">
        <v>2735</v>
      </c>
      <c r="X42" s="205">
        <v>5765</v>
      </c>
    </row>
    <row r="43" spans="2:24" x14ac:dyDescent="0.15">
      <c r="B43" s="204"/>
      <c r="C43" s="196">
        <v>9</v>
      </c>
      <c r="D43" s="209"/>
      <c r="E43" s="206">
        <v>5230</v>
      </c>
      <c r="F43" s="208">
        <v>5723</v>
      </c>
      <c r="G43" s="173">
        <v>5513</v>
      </c>
      <c r="H43" s="205">
        <v>2970</v>
      </c>
      <c r="I43" s="204">
        <v>5306</v>
      </c>
      <c r="J43" s="205">
        <v>5460</v>
      </c>
      <c r="K43" s="132">
        <v>5389</v>
      </c>
      <c r="L43" s="205">
        <v>6915</v>
      </c>
      <c r="M43" s="204">
        <v>1680</v>
      </c>
      <c r="N43" s="205">
        <v>1890</v>
      </c>
      <c r="O43" s="132">
        <v>1749</v>
      </c>
      <c r="P43" s="204">
        <v>44747</v>
      </c>
      <c r="Q43" s="205">
        <v>2310</v>
      </c>
      <c r="R43" s="132">
        <v>2520</v>
      </c>
      <c r="S43" s="205">
        <v>2453</v>
      </c>
      <c r="T43" s="132">
        <v>6782</v>
      </c>
      <c r="U43" s="204">
        <v>2625</v>
      </c>
      <c r="V43" s="205">
        <v>2835</v>
      </c>
      <c r="W43" s="132">
        <v>2727</v>
      </c>
      <c r="X43" s="205">
        <v>6332</v>
      </c>
    </row>
    <row r="44" spans="2:24" x14ac:dyDescent="0.15">
      <c r="B44" s="204"/>
      <c r="C44" s="196">
        <v>10</v>
      </c>
      <c r="D44" s="209"/>
      <c r="E44" s="208">
        <v>5460</v>
      </c>
      <c r="F44" s="208">
        <v>6090</v>
      </c>
      <c r="G44" s="208">
        <v>5794.2523265089058</v>
      </c>
      <c r="H44" s="205">
        <v>4498.1000000000004</v>
      </c>
      <c r="I44" s="205">
        <v>5357.1</v>
      </c>
      <c r="J44" s="205">
        <v>5880</v>
      </c>
      <c r="K44" s="205">
        <v>5619.8458199898869</v>
      </c>
      <c r="L44" s="205">
        <v>12898.8</v>
      </c>
      <c r="M44" s="205">
        <v>1680</v>
      </c>
      <c r="N44" s="205">
        <v>1890</v>
      </c>
      <c r="O44" s="205">
        <v>1737.0812377272439</v>
      </c>
      <c r="P44" s="205">
        <v>39442.199999999997</v>
      </c>
      <c r="Q44" s="205">
        <v>2415</v>
      </c>
      <c r="R44" s="205">
        <v>2625</v>
      </c>
      <c r="S44" s="205">
        <v>2548.4120768064681</v>
      </c>
      <c r="T44" s="205">
        <v>4918.6000000000004</v>
      </c>
      <c r="U44" s="209">
        <v>2730</v>
      </c>
      <c r="V44" s="205">
        <v>2835</v>
      </c>
      <c r="W44" s="205">
        <v>2757.4596135841352</v>
      </c>
      <c r="X44" s="205">
        <v>4789.6000000000004</v>
      </c>
    </row>
    <row r="45" spans="2:24" x14ac:dyDescent="0.15">
      <c r="B45" s="204"/>
      <c r="C45" s="196">
        <v>11</v>
      </c>
      <c r="D45" s="209"/>
      <c r="E45" s="208">
        <v>5460</v>
      </c>
      <c r="F45" s="208">
        <v>6090</v>
      </c>
      <c r="G45" s="208">
        <v>5747.7684803517459</v>
      </c>
      <c r="H45" s="205">
        <v>3777.5</v>
      </c>
      <c r="I45" s="205">
        <v>5460</v>
      </c>
      <c r="J45" s="205">
        <v>6053.25</v>
      </c>
      <c r="K45" s="205">
        <v>5767.7969171000695</v>
      </c>
      <c r="L45" s="205">
        <v>6385.1</v>
      </c>
      <c r="M45" s="205">
        <v>1470</v>
      </c>
      <c r="N45" s="205">
        <v>1680</v>
      </c>
      <c r="O45" s="205">
        <v>1576.1176728248572</v>
      </c>
      <c r="P45" s="205">
        <v>41436.5</v>
      </c>
      <c r="Q45" s="205">
        <v>2520</v>
      </c>
      <c r="R45" s="205">
        <v>2866.5</v>
      </c>
      <c r="S45" s="205">
        <v>2723.7514333132171</v>
      </c>
      <c r="T45" s="205">
        <v>6332.5</v>
      </c>
      <c r="U45" s="205">
        <v>2520</v>
      </c>
      <c r="V45" s="205">
        <v>2940</v>
      </c>
      <c r="W45" s="205">
        <v>2704.2044615384616</v>
      </c>
      <c r="X45" s="209">
        <v>8052.8</v>
      </c>
    </row>
    <row r="46" spans="2:24" x14ac:dyDescent="0.15">
      <c r="B46" s="197"/>
      <c r="C46" s="201">
        <v>12</v>
      </c>
      <c r="D46" s="210"/>
      <c r="E46" s="214">
        <v>5512.5</v>
      </c>
      <c r="F46" s="214">
        <v>6510</v>
      </c>
      <c r="G46" s="214">
        <v>5889.1277196652709</v>
      </c>
      <c r="H46" s="211">
        <v>6939</v>
      </c>
      <c r="I46" s="211">
        <v>5565</v>
      </c>
      <c r="J46" s="211">
        <v>6195</v>
      </c>
      <c r="K46" s="211">
        <v>5889.7048171240231</v>
      </c>
      <c r="L46" s="211">
        <v>14851.2</v>
      </c>
      <c r="M46" s="211">
        <v>1470</v>
      </c>
      <c r="N46" s="211">
        <v>1627.5</v>
      </c>
      <c r="O46" s="211">
        <v>1539.0354085077659</v>
      </c>
      <c r="P46" s="211">
        <v>58972.5</v>
      </c>
      <c r="Q46" s="211">
        <v>2520</v>
      </c>
      <c r="R46" s="211">
        <v>2887.5</v>
      </c>
      <c r="S46" s="211">
        <v>2742.6721686616488</v>
      </c>
      <c r="T46" s="211">
        <v>9820.6</v>
      </c>
      <c r="U46" s="211">
        <v>2520</v>
      </c>
      <c r="V46" s="211">
        <v>2940</v>
      </c>
      <c r="W46" s="211">
        <v>2731.4491605291632</v>
      </c>
      <c r="X46" s="210">
        <v>9629.5</v>
      </c>
    </row>
    <row r="47" spans="2:24" ht="3" customHeight="1" x14ac:dyDescent="0.15">
      <c r="B47" s="132"/>
      <c r="C47" s="196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</row>
    <row r="48" spans="2:24" ht="12.75" customHeight="1" x14ac:dyDescent="0.15">
      <c r="B48" s="186" t="s">
        <v>135</v>
      </c>
      <c r="C48" s="185" t="s">
        <v>136</v>
      </c>
    </row>
    <row r="49" spans="2:3" ht="12.75" customHeight="1" x14ac:dyDescent="0.15">
      <c r="B49" s="215" t="s">
        <v>1</v>
      </c>
      <c r="C49" s="185" t="s">
        <v>137</v>
      </c>
    </row>
    <row r="50" spans="2:3" ht="12.75" customHeight="1" x14ac:dyDescent="0.15">
      <c r="B50" s="215"/>
    </row>
  </sheetData>
  <mergeCells count="10"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U5:X5"/>
  </mergeCells>
  <phoneticPr fontId="5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2022-08-30T02:35:12Z</dcterms:modified>
</cp:coreProperties>
</file>